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__ Spring Conference 2023\"/>
    </mc:Choice>
  </mc:AlternateContent>
  <xr:revisionPtr revIDLastSave="0" documentId="13_ncr:1_{C4DCC907-A16D-46D5-9D22-E31C91B985F8}" xr6:coauthVersionLast="47" xr6:coauthVersionMax="47" xr10:uidLastSave="{00000000-0000-0000-0000-000000000000}"/>
  <bookViews>
    <workbookView xWindow="28680" yWindow="-120" windowWidth="29040" windowHeight="15840" activeTab="2" xr2:uid="{00000000-000D-0000-FFFF-FFFF00000000}"/>
  </bookViews>
  <sheets>
    <sheet name="Expense" sheetId="1" r:id="rId1"/>
    <sheet name="Income" sheetId="2" r:id="rId2"/>
    <sheet name="Profit - Loss Summary" sheetId="3" r:id="rId3"/>
    <sheet name="Actuals" sheetId="4" state="hidden" r:id="rId4"/>
    <sheet name="Actuals (2)" sheetId="5" state="hidden" r:id="rId5"/>
  </sheets>
  <definedNames>
    <definedName name="_xlnm.Print_Area" localSheetId="0">Expense!$B$1:$H$54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http://schemas.microsoft.com/office/mac/excel/2008/main">
      <mx:ArchID Flags="1"/>
    </ext>
  </extLst>
</workbook>
</file>

<file path=xl/calcChain.xml><?xml version="1.0" encoding="utf-8"?>
<calcChain xmlns="http://schemas.openxmlformats.org/spreadsheetml/2006/main">
  <c r="D28" i="1" l="1"/>
  <c r="D50" i="1"/>
  <c r="D7" i="1"/>
  <c r="C6" i="2"/>
  <c r="F2" i="1" l="1"/>
  <c r="I7" i="5"/>
  <c r="B26" i="5"/>
  <c r="B28" i="5" s="1"/>
  <c r="B21" i="5"/>
  <c r="B17" i="5"/>
  <c r="D16" i="5"/>
  <c r="D15" i="5"/>
  <c r="D14" i="5"/>
  <c r="D13" i="5"/>
  <c r="D12" i="5"/>
  <c r="D11" i="5"/>
  <c r="D10" i="5"/>
  <c r="D9" i="5"/>
  <c r="G8" i="5"/>
  <c r="D8" i="5"/>
  <c r="G7" i="5"/>
  <c r="D7" i="5"/>
  <c r="G6" i="5"/>
  <c r="D6" i="5"/>
  <c r="G5" i="5"/>
  <c r="D5" i="5"/>
  <c r="G4" i="5"/>
  <c r="D4" i="5"/>
  <c r="G3" i="5"/>
  <c r="D3" i="5"/>
  <c r="G2" i="5"/>
  <c r="D2" i="5"/>
  <c r="G9" i="5" l="1"/>
  <c r="D17" i="5"/>
  <c r="D18" i="5" s="1"/>
  <c r="J6" i="5"/>
  <c r="K6" i="5" s="1"/>
  <c r="J3" i="5"/>
  <c r="K3" i="5" s="1"/>
  <c r="J4" i="5"/>
  <c r="K4" i="5" s="1"/>
  <c r="J5" i="5"/>
  <c r="K5" i="5" s="1"/>
  <c r="J2" i="5" l="1"/>
  <c r="K2" i="5" s="1"/>
  <c r="K7" i="5" s="1"/>
  <c r="I9" i="5" l="1"/>
  <c r="J7" i="5"/>
  <c r="K8" i="5" s="1"/>
  <c r="L8" i="5" s="1"/>
  <c r="G8" i="4"/>
  <c r="G7" i="4"/>
  <c r="D3" i="4"/>
  <c r="D4" i="4"/>
  <c r="D5" i="4"/>
  <c r="D6" i="4"/>
  <c r="D7" i="4"/>
  <c r="D8" i="4"/>
  <c r="D9" i="4"/>
  <c r="D10" i="4"/>
  <c r="D11" i="4"/>
  <c r="D12" i="4"/>
  <c r="D13" i="4"/>
  <c r="D14" i="4"/>
  <c r="D15" i="4"/>
  <c r="D16" i="4"/>
  <c r="D2" i="4"/>
  <c r="G2" i="4"/>
  <c r="I2" i="4" s="1"/>
  <c r="D17" i="4" l="1"/>
  <c r="D18" i="4" s="1"/>
  <c r="G6" i="4"/>
  <c r="I6" i="4" s="1"/>
  <c r="J6" i="4" s="1"/>
  <c r="G5" i="4"/>
  <c r="I5" i="4" s="1"/>
  <c r="G4" i="4"/>
  <c r="I4" i="4" s="1"/>
  <c r="G3" i="4"/>
  <c r="I3" i="4" s="1"/>
  <c r="B26" i="4"/>
  <c r="B28" i="4" s="1"/>
  <c r="B21" i="4"/>
  <c r="B17" i="4"/>
  <c r="G9" i="4" l="1"/>
  <c r="J2" i="4"/>
  <c r="K2" i="4" s="1"/>
  <c r="K6" i="4"/>
  <c r="J5" i="4"/>
  <c r="K5" i="4"/>
  <c r="I7" i="4"/>
  <c r="J4" i="4"/>
  <c r="K4" i="4" s="1"/>
  <c r="J3" i="4"/>
  <c r="K3" i="4" s="1"/>
  <c r="I9" i="4" l="1"/>
  <c r="K7" i="4"/>
  <c r="J7" i="4"/>
  <c r="K8" i="4" l="1"/>
  <c r="L8" i="4" s="1"/>
  <c r="D38" i="1"/>
  <c r="H8" i="2"/>
  <c r="H6" i="2"/>
  <c r="B1" i="2"/>
  <c r="B1" i="3"/>
  <c r="D10" i="1"/>
  <c r="D18" i="1"/>
  <c r="D24" i="1"/>
  <c r="D31" i="1"/>
  <c r="D46" i="1"/>
  <c r="D51" i="1"/>
  <c r="C10" i="1"/>
  <c r="C18" i="1"/>
  <c r="C24" i="1"/>
  <c r="C31" i="1"/>
  <c r="C38" i="1"/>
  <c r="C46" i="1"/>
  <c r="C51" i="1"/>
  <c r="H7" i="2"/>
  <c r="H13" i="2"/>
  <c r="H14" i="2"/>
  <c r="H15" i="2"/>
  <c r="H20" i="2"/>
  <c r="H21" i="2"/>
  <c r="H22" i="2"/>
  <c r="H27" i="2"/>
  <c r="H28" i="2"/>
  <c r="H29" i="2"/>
  <c r="H30" i="2"/>
  <c r="G6" i="2"/>
  <c r="G7" i="2"/>
  <c r="G8" i="2"/>
  <c r="G13" i="2"/>
  <c r="G16" i="2" s="1"/>
  <c r="G14" i="2"/>
  <c r="G15" i="2"/>
  <c r="G20" i="2"/>
  <c r="G21" i="2"/>
  <c r="G22" i="2"/>
  <c r="G27" i="2"/>
  <c r="G28" i="2"/>
  <c r="G29" i="2"/>
  <c r="G30" i="2"/>
  <c r="H16" i="2" l="1"/>
  <c r="H23" i="2"/>
  <c r="G23" i="2"/>
  <c r="G9" i="2"/>
  <c r="H31" i="2"/>
  <c r="G31" i="2"/>
  <c r="H9" i="2"/>
  <c r="C54" i="1"/>
  <c r="C6" i="3" s="1"/>
  <c r="D54" i="1"/>
  <c r="D6" i="3" s="1"/>
  <c r="H34" i="2" l="1"/>
  <c r="D5" i="3" s="1"/>
  <c r="D9" i="3" s="1"/>
  <c r="G34" i="2"/>
  <c r="C5" i="3" l="1"/>
  <c r="C9" i="3" s="1"/>
</calcChain>
</file>

<file path=xl/sharedStrings.xml><?xml version="1.0" encoding="utf-8"?>
<sst xmlns="http://schemas.openxmlformats.org/spreadsheetml/2006/main" count="170" uniqueCount="91">
  <si>
    <t>Total Expenses</t>
    <phoneticPr fontId="2" type="noConversion"/>
  </si>
  <si>
    <t>Total Income</t>
    <phoneticPr fontId="2" type="noConversion"/>
  </si>
  <si>
    <t>Income Comparison</t>
    <phoneticPr fontId="2" type="noConversion"/>
  </si>
  <si>
    <t>Profit vs. Loss</t>
    <phoneticPr fontId="2" type="noConversion"/>
  </si>
  <si>
    <t>Estimated</t>
  </si>
  <si>
    <t>Actual</t>
  </si>
  <si>
    <t>Refreshments</t>
  </si>
  <si>
    <t>Food</t>
  </si>
  <si>
    <t>Site</t>
  </si>
  <si>
    <t>Decorations</t>
  </si>
  <si>
    <t>Program</t>
  </si>
  <si>
    <t>Publicity</t>
  </si>
  <si>
    <t>Prizes</t>
  </si>
  <si>
    <t>Miscellaneous</t>
  </si>
  <si>
    <t>Total income</t>
  </si>
  <si>
    <t>Total expenses</t>
  </si>
  <si>
    <t>Total profit (or loss)</t>
  </si>
  <si>
    <t>Estimated</t>
    <phoneticPr fontId="2" type="noConversion"/>
  </si>
  <si>
    <t>Actual</t>
    <phoneticPr fontId="2" type="noConversion"/>
  </si>
  <si>
    <t>Estimated</t>
    <phoneticPr fontId="2" type="noConversion"/>
  </si>
  <si>
    <t>Actual</t>
    <phoneticPr fontId="2" type="noConversion"/>
  </si>
  <si>
    <t>Estimated</t>
    <phoneticPr fontId="2" type="noConversion"/>
  </si>
  <si>
    <t>Actual</t>
    <phoneticPr fontId="2" type="noConversion"/>
  </si>
  <si>
    <t>Estimated</t>
    <phoneticPr fontId="2" type="noConversion"/>
  </si>
  <si>
    <t>Actual</t>
    <phoneticPr fontId="2" type="noConversion"/>
  </si>
  <si>
    <t>Estimated</t>
    <phoneticPr fontId="2" type="noConversion"/>
  </si>
  <si>
    <t>Actual</t>
    <phoneticPr fontId="2" type="noConversion"/>
  </si>
  <si>
    <t>Estimated vs. Actual</t>
    <phoneticPr fontId="2" type="noConversion"/>
  </si>
  <si>
    <t>Total</t>
    <phoneticPr fontId="2" type="noConversion"/>
  </si>
  <si>
    <t>Actual Cost Breakdown</t>
    <phoneticPr fontId="2" type="noConversion"/>
  </si>
  <si>
    <t>Registration</t>
  </si>
  <si>
    <t>Advertising</t>
  </si>
  <si>
    <t>Donations</t>
  </si>
  <si>
    <t>Beverages</t>
  </si>
  <si>
    <t>Room Rental</t>
  </si>
  <si>
    <t>Audio Visual</t>
  </si>
  <si>
    <t>Printing &amp; Programs</t>
  </si>
  <si>
    <t>Service Charges</t>
  </si>
  <si>
    <t>Speaker Travel</t>
  </si>
  <si>
    <t>Giveaways</t>
  </si>
  <si>
    <t>Awards</t>
  </si>
  <si>
    <t>Speaker Hotel</t>
  </si>
  <si>
    <t>Discounts</t>
  </si>
  <si>
    <t>PROFIT/LOSS SUMMARY</t>
  </si>
  <si>
    <t>Name Badges</t>
  </si>
  <si>
    <t>Speaker Meals</t>
  </si>
  <si>
    <t>Misc</t>
  </si>
  <si>
    <t>Signage</t>
  </si>
  <si>
    <t>EXPENSES</t>
  </si>
  <si>
    <t>INCOME</t>
  </si>
  <si>
    <t>Entertainment</t>
  </si>
  <si>
    <t>Raffle</t>
  </si>
  <si>
    <t>PDD Dinner</t>
  </si>
  <si>
    <t>Sunday Breakfast</t>
  </si>
  <si>
    <t>2023 District 35 Conference</t>
  </si>
  <si>
    <t>Ticket Sales</t>
  </si>
  <si>
    <t>DEC Member</t>
  </si>
  <si>
    <t>Dec Member - Virtual</t>
  </si>
  <si>
    <t>Club Member EB</t>
  </si>
  <si>
    <t>Club Member Regular</t>
  </si>
  <si>
    <t>Member EB</t>
  </si>
  <si>
    <t>Member Regular</t>
  </si>
  <si>
    <t>Club EB</t>
  </si>
  <si>
    <t>Club Regular</t>
  </si>
  <si>
    <t>Guest Lunch</t>
  </si>
  <si>
    <t>Guest Dinner</t>
  </si>
  <si>
    <t>Online Club Registered</t>
  </si>
  <si>
    <t>Online Member</t>
  </si>
  <si>
    <t>PDG / PDD Dinner</t>
  </si>
  <si>
    <t>Tickets Sold</t>
  </si>
  <si>
    <t>Sponsorships</t>
  </si>
  <si>
    <t>Total Tickets</t>
  </si>
  <si>
    <t>Total Eventbrite Dollars</t>
  </si>
  <si>
    <t>Less EV Donations</t>
  </si>
  <si>
    <t>Net EV Dollars</t>
  </si>
  <si>
    <t>EV</t>
  </si>
  <si>
    <t>Checks</t>
  </si>
  <si>
    <t>Member Registrations</t>
  </si>
  <si>
    <t>Gratuity</t>
  </si>
  <si>
    <t>Breakfast</t>
  </si>
  <si>
    <t>Total Cost</t>
  </si>
  <si>
    <t>Unit Cost</t>
  </si>
  <si>
    <t>Extended Food</t>
  </si>
  <si>
    <t>Total Donations</t>
  </si>
  <si>
    <t>Less Deposit</t>
  </si>
  <si>
    <t>+1 Comp</t>
  </si>
  <si>
    <t>(No F-Fun Or First Timers)</t>
  </si>
  <si>
    <t>Virtual</t>
  </si>
  <si>
    <t>Clubs</t>
  </si>
  <si>
    <t>Net Cost of Comps</t>
  </si>
  <si>
    <t>Color Guard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</si>
</sst>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mmmm\ d\,\ yyyy"/>
  </numFmts>
  <fonts count="25" x14ac:knownFonts="1">
    <font>
      <sz val="10"/>
      <name val="Arial"/>
    </font>
    <font>
      <sz val="12"/>
      <color theme="1"/>
      <name val="Calibri"/>
      <family val="2"/>
      <scheme val="minor"/>
    </font>
    <font>
      <sz val="8"/>
      <name val="Arial"/>
      <family val="2"/>
    </font>
    <font>
      <sz val="10"/>
      <color indexed="9"/>
      <name val="Tahoma"/>
      <family val="2"/>
    </font>
    <font>
      <sz val="10"/>
      <name val="Tahoma"/>
      <family val="2"/>
    </font>
    <font>
      <b/>
      <sz val="12"/>
      <name val="Tahoma"/>
      <family val="2"/>
    </font>
    <font>
      <b/>
      <sz val="18"/>
      <color indexed="9"/>
      <name val="Verdana"/>
      <family val="2"/>
    </font>
    <font>
      <sz val="18"/>
      <color indexed="9"/>
      <name val="Verdana"/>
      <family val="2"/>
    </font>
    <font>
      <sz val="9"/>
      <color indexed="9"/>
      <name val="Verdana"/>
      <family val="2"/>
    </font>
    <font>
      <sz val="9"/>
      <name val="Verdana"/>
      <family val="2"/>
    </font>
    <font>
      <sz val="10"/>
      <name val="Verdana"/>
      <family val="2"/>
    </font>
    <font>
      <b/>
      <sz val="11"/>
      <color indexed="9"/>
      <name val="Verdana"/>
      <family val="2"/>
    </font>
    <font>
      <sz val="11"/>
      <color indexed="9"/>
      <name val="Verdana"/>
      <family val="2"/>
    </font>
    <font>
      <sz val="9"/>
      <color indexed="63"/>
      <name val="Verdana"/>
      <family val="2"/>
    </font>
    <font>
      <b/>
      <sz val="9"/>
      <color indexed="63"/>
      <name val="Verdana"/>
      <family val="2"/>
    </font>
    <font>
      <sz val="16"/>
      <color indexed="62"/>
      <name val="Verdana"/>
      <family val="2"/>
    </font>
    <font>
      <b/>
      <sz val="11"/>
      <color indexed="63"/>
      <name val="Verdana"/>
      <family val="2"/>
    </font>
    <font>
      <b/>
      <sz val="12"/>
      <color indexed="9"/>
      <name val="Verdana"/>
      <family val="2"/>
    </font>
    <font>
      <sz val="12"/>
      <name val="Verdana"/>
      <family val="2"/>
    </font>
    <font>
      <sz val="10"/>
      <color indexed="9"/>
      <name val="Verdana"/>
      <family val="2"/>
    </font>
    <font>
      <b/>
      <sz val="12"/>
      <color indexed="63"/>
      <name val="Verdana"/>
      <family val="2"/>
    </font>
    <font>
      <sz val="10"/>
      <color indexed="9"/>
      <name val="Arial"/>
      <family val="2"/>
    </font>
    <font>
      <b/>
      <sz val="32"/>
      <color indexed="9"/>
      <name val="Verdana"/>
      <family val="2"/>
    </font>
    <font>
      <sz val="32"/>
      <name val="Arial"/>
      <family val="2"/>
    </font>
    <font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indexed="62"/>
        <bgColor indexed="22"/>
      </patternFill>
    </fill>
    <fill>
      <patternFill patternType="solid">
        <fgColor indexed="45"/>
        <bgColor indexed="64"/>
      </patternFill>
    </fill>
    <fill>
      <patternFill patternType="solid">
        <fgColor indexed="45"/>
        <bgColor indexed="22"/>
      </patternFill>
    </fill>
    <fill>
      <patternFill patternType="solid">
        <fgColor indexed="65"/>
        <bgColor indexed="62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2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2"/>
      </left>
      <right/>
      <top style="medium">
        <color indexed="62"/>
      </top>
      <bottom style="thin">
        <color indexed="62"/>
      </bottom>
      <diagonal/>
    </border>
    <border>
      <left/>
      <right/>
      <top style="medium">
        <color indexed="62"/>
      </top>
      <bottom style="thin">
        <color indexed="62"/>
      </bottom>
      <diagonal/>
    </border>
    <border>
      <left/>
      <right style="thin">
        <color indexed="62"/>
      </right>
      <top style="medium">
        <color indexed="62"/>
      </top>
      <bottom style="thin">
        <color indexed="62"/>
      </bottom>
      <diagonal/>
    </border>
    <border>
      <left style="thin">
        <color indexed="62"/>
      </left>
      <right/>
      <top style="thin">
        <color indexed="62"/>
      </top>
      <bottom style="thin">
        <color indexed="62"/>
      </bottom>
      <diagonal/>
    </border>
    <border>
      <left/>
      <right/>
      <top/>
      <bottom style="thin">
        <color indexed="62"/>
      </bottom>
      <diagonal/>
    </border>
    <border>
      <left style="thin">
        <color indexed="62"/>
      </left>
      <right style="thin">
        <color indexed="62"/>
      </right>
      <top style="thin">
        <color indexed="10"/>
      </top>
      <bottom style="thin">
        <color indexed="62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thin">
        <color indexed="62"/>
      </left>
      <right/>
      <top style="medium">
        <color indexed="62"/>
      </top>
      <bottom style="medium">
        <color indexed="6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medium">
        <color indexed="62"/>
      </top>
      <bottom/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62"/>
      </left>
      <right/>
      <top style="thin">
        <color indexed="62"/>
      </top>
      <bottom/>
      <diagonal/>
    </border>
    <border>
      <left/>
      <right style="thin">
        <color indexed="62"/>
      </right>
      <top style="thin">
        <color indexed="10"/>
      </top>
      <bottom style="thin">
        <color indexed="62"/>
      </bottom>
      <diagonal/>
    </border>
    <border>
      <left style="medium">
        <color indexed="62"/>
      </left>
      <right/>
      <top style="medium">
        <color indexed="62"/>
      </top>
      <bottom style="medium">
        <color indexed="62"/>
      </bottom>
      <diagonal/>
    </border>
    <border>
      <left/>
      <right style="medium">
        <color indexed="62"/>
      </right>
      <top style="medium">
        <color indexed="62"/>
      </top>
      <bottom style="medium">
        <color indexed="62"/>
      </bottom>
      <diagonal/>
    </border>
    <border>
      <left style="thin">
        <color indexed="62"/>
      </left>
      <right style="thin">
        <color indexed="62"/>
      </right>
      <top style="medium">
        <color indexed="62"/>
      </top>
      <bottom style="thin">
        <color indexed="62"/>
      </bottom>
      <diagonal/>
    </border>
    <border>
      <left style="thin">
        <color indexed="62"/>
      </left>
      <right/>
      <top style="medium">
        <color indexed="62"/>
      </top>
      <bottom/>
      <diagonal/>
    </border>
    <border>
      <left/>
      <right style="thin">
        <color indexed="62"/>
      </right>
      <top style="medium">
        <color indexed="62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0"/>
      </left>
      <right/>
      <top/>
      <bottom/>
      <diagonal/>
    </border>
    <border>
      <left style="medium">
        <color indexed="62"/>
      </left>
      <right style="medium">
        <color indexed="62"/>
      </right>
      <top style="medium">
        <color indexed="62"/>
      </top>
      <bottom style="medium">
        <color indexed="62"/>
      </bottom>
      <diagonal/>
    </border>
    <border>
      <left/>
      <right style="thin">
        <color indexed="48"/>
      </right>
      <top/>
      <bottom style="thin">
        <color indexed="48"/>
      </bottom>
      <diagonal/>
    </border>
    <border>
      <left/>
      <right/>
      <top/>
      <bottom style="medium">
        <color indexed="9"/>
      </bottom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4" fontId="24" fillId="0" borderId="0" applyFont="0" applyFill="0" applyBorder="0" applyAlignment="0" applyProtection="0"/>
  </cellStyleXfs>
  <cellXfs count="99">
    <xf numFmtId="0" fontId="0" fillId="0" borderId="0" xfId="0"/>
    <xf numFmtId="0" fontId="4" fillId="0" borderId="0" xfId="0" applyFont="1"/>
    <xf numFmtId="0" fontId="9" fillId="0" borderId="1" xfId="0" applyFont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8" fillId="3" borderId="4" xfId="0" applyFont="1" applyFill="1" applyBorder="1"/>
    <xf numFmtId="0" fontId="9" fillId="0" borderId="16" xfId="0" applyFont="1" applyBorder="1"/>
    <xf numFmtId="8" fontId="9" fillId="0" borderId="15" xfId="0" applyNumberFormat="1" applyFont="1" applyBorder="1" applyAlignment="1">
      <alignment horizontal="right"/>
    </xf>
    <xf numFmtId="8" fontId="9" fillId="0" borderId="13" xfId="0" applyNumberFormat="1" applyFont="1" applyBorder="1" applyAlignment="1">
      <alignment horizontal="right"/>
    </xf>
    <xf numFmtId="7" fontId="9" fillId="0" borderId="13" xfId="0" applyNumberFormat="1" applyFont="1" applyBorder="1" applyAlignment="1">
      <alignment horizontal="right"/>
    </xf>
    <xf numFmtId="8" fontId="9" fillId="0" borderId="12" xfId="0" applyNumberFormat="1" applyFont="1" applyBorder="1" applyAlignment="1">
      <alignment horizontal="right"/>
    </xf>
    <xf numFmtId="7" fontId="9" fillId="0" borderId="12" xfId="0" applyNumberFormat="1" applyFont="1" applyBorder="1" applyAlignment="1">
      <alignment horizontal="right"/>
    </xf>
    <xf numFmtId="0" fontId="4" fillId="2" borderId="0" xfId="0" applyFont="1" applyFill="1"/>
    <xf numFmtId="0" fontId="12" fillId="3" borderId="18" xfId="0" applyFont="1" applyFill="1" applyBorder="1"/>
    <xf numFmtId="0" fontId="4" fillId="2" borderId="19" xfId="0" applyFont="1" applyFill="1" applyBorder="1"/>
    <xf numFmtId="0" fontId="5" fillId="0" borderId="0" xfId="0" applyFont="1"/>
    <xf numFmtId="0" fontId="9" fillId="4" borderId="6" xfId="0" applyFont="1" applyFill="1" applyBorder="1"/>
    <xf numFmtId="0" fontId="12" fillId="3" borderId="3" xfId="0" applyFont="1" applyFill="1" applyBorder="1" applyAlignment="1">
      <alignment vertical="center"/>
    </xf>
    <xf numFmtId="8" fontId="14" fillId="4" borderId="7" xfId="0" applyNumberFormat="1" applyFont="1" applyFill="1" applyBorder="1" applyAlignment="1">
      <alignment horizontal="right"/>
    </xf>
    <xf numFmtId="8" fontId="14" fillId="4" borderId="17" xfId="0" applyNumberFormat="1" applyFont="1" applyFill="1" applyBorder="1" applyAlignment="1">
      <alignment horizontal="right"/>
    </xf>
    <xf numFmtId="8" fontId="14" fillId="4" borderId="8" xfId="0" applyNumberFormat="1" applyFont="1" applyFill="1" applyBorder="1" applyAlignment="1">
      <alignment horizontal="right"/>
    </xf>
    <xf numFmtId="0" fontId="4" fillId="4" borderId="0" xfId="0" applyFont="1" applyFill="1"/>
    <xf numFmtId="0" fontId="15" fillId="0" borderId="0" xfId="0" applyFont="1" applyAlignment="1">
      <alignment horizontal="left" vertical="center"/>
    </xf>
    <xf numFmtId="0" fontId="8" fillId="3" borderId="9" xfId="0" applyFont="1" applyFill="1" applyBorder="1"/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8" fontId="9" fillId="0" borderId="0" xfId="0" applyNumberFormat="1" applyFont="1"/>
    <xf numFmtId="0" fontId="11" fillId="3" borderId="21" xfId="0" applyFont="1" applyFill="1" applyBorder="1" applyAlignment="1">
      <alignment vertical="center"/>
    </xf>
    <xf numFmtId="0" fontId="9" fillId="0" borderId="12" xfId="0" applyFont="1" applyBorder="1" applyAlignment="1">
      <alignment horizontal="right"/>
    </xf>
    <xf numFmtId="0" fontId="9" fillId="0" borderId="13" xfId="0" applyFont="1" applyBorder="1"/>
    <xf numFmtId="0" fontId="9" fillId="0" borderId="12" xfId="0" applyFont="1" applyBorder="1"/>
    <xf numFmtId="0" fontId="8" fillId="3" borderId="14" xfId="0" applyFont="1" applyFill="1" applyBorder="1"/>
    <xf numFmtId="8" fontId="13" fillId="0" borderId="0" xfId="0" applyNumberFormat="1" applyFont="1" applyAlignment="1">
      <alignment horizontal="right"/>
    </xf>
    <xf numFmtId="8" fontId="13" fillId="0" borderId="2" xfId="0" applyNumberFormat="1" applyFont="1" applyBorder="1" applyAlignment="1">
      <alignment horizontal="right"/>
    </xf>
    <xf numFmtId="8" fontId="14" fillId="0" borderId="0" xfId="0" applyNumberFormat="1" applyFont="1" applyAlignment="1">
      <alignment horizontal="right"/>
    </xf>
    <xf numFmtId="0" fontId="13" fillId="0" borderId="0" xfId="0" applyFont="1"/>
    <xf numFmtId="0" fontId="14" fillId="0" borderId="0" xfId="0" applyFont="1" applyAlignment="1">
      <alignment horizontal="right"/>
    </xf>
    <xf numFmtId="8" fontId="13" fillId="0" borderId="0" xfId="0" applyNumberFormat="1" applyFont="1"/>
    <xf numFmtId="8" fontId="13" fillId="0" borderId="2" xfId="0" applyNumberFormat="1" applyFont="1" applyBorder="1"/>
    <xf numFmtId="8" fontId="14" fillId="0" borderId="0" xfId="0" applyNumberFormat="1" applyFont="1"/>
    <xf numFmtId="8" fontId="9" fillId="0" borderId="23" xfId="0" applyNumberFormat="1" applyFont="1" applyBorder="1"/>
    <xf numFmtId="0" fontId="13" fillId="0" borderId="0" xfId="0" applyFont="1" applyAlignment="1">
      <alignment horizontal="right"/>
    </xf>
    <xf numFmtId="0" fontId="13" fillId="0" borderId="24" xfId="0" applyFont="1" applyBorder="1" applyAlignment="1">
      <alignment horizontal="right"/>
    </xf>
    <xf numFmtId="0" fontId="12" fillId="3" borderId="18" xfId="0" applyFont="1" applyFill="1" applyBorder="1" applyAlignment="1">
      <alignment vertical="center"/>
    </xf>
    <xf numFmtId="0" fontId="8" fillId="3" borderId="14" xfId="0" applyFont="1" applyFill="1" applyBorder="1" applyAlignment="1">
      <alignment horizontal="right" vertical="center"/>
    </xf>
    <xf numFmtId="0" fontId="8" fillId="3" borderId="5" xfId="0" applyFont="1" applyFill="1" applyBorder="1" applyAlignment="1">
      <alignment horizontal="right" vertical="center"/>
    </xf>
    <xf numFmtId="0" fontId="8" fillId="3" borderId="22" xfId="0" applyFont="1" applyFill="1" applyBorder="1" applyAlignment="1">
      <alignment horizontal="right" vertical="center"/>
    </xf>
    <xf numFmtId="8" fontId="9" fillId="6" borderId="12" xfId="0" applyNumberFormat="1" applyFont="1" applyFill="1" applyBorder="1" applyAlignment="1">
      <alignment horizontal="right"/>
    </xf>
    <xf numFmtId="8" fontId="16" fillId="5" borderId="3" xfId="0" applyNumberFormat="1" applyFont="1" applyFill="1" applyBorder="1" applyAlignment="1">
      <alignment horizontal="right" vertical="center"/>
    </xf>
    <xf numFmtId="8" fontId="16" fillId="5" borderId="20" xfId="0" applyNumberFormat="1" applyFont="1" applyFill="1" applyBorder="1" applyAlignment="1">
      <alignment horizontal="right" vertical="center"/>
    </xf>
    <xf numFmtId="8" fontId="16" fillId="5" borderId="10" xfId="0" applyNumberFormat="1" applyFont="1" applyFill="1" applyBorder="1" applyAlignment="1">
      <alignment horizontal="right" vertical="center"/>
    </xf>
    <xf numFmtId="0" fontId="18" fillId="2" borderId="14" xfId="0" applyFont="1" applyFill="1" applyBorder="1"/>
    <xf numFmtId="0" fontId="11" fillId="3" borderId="11" xfId="0" applyFont="1" applyFill="1" applyBorder="1" applyAlignment="1">
      <alignment horizontal="center" vertical="center" wrapText="1"/>
    </xf>
    <xf numFmtId="8" fontId="13" fillId="0" borderId="15" xfId="0" applyNumberFormat="1" applyFont="1" applyBorder="1"/>
    <xf numFmtId="0" fontId="19" fillId="3" borderId="25" xfId="0" applyFont="1" applyFill="1" applyBorder="1" applyAlignment="1">
      <alignment horizontal="right" vertical="center"/>
    </xf>
    <xf numFmtId="8" fontId="13" fillId="0" borderId="13" xfId="0" applyNumberFormat="1" applyFont="1" applyBorder="1"/>
    <xf numFmtId="0" fontId="17" fillId="3" borderId="21" xfId="0" applyFont="1" applyFill="1" applyBorder="1"/>
    <xf numFmtId="0" fontId="19" fillId="3" borderId="14" xfId="0" applyFont="1" applyFill="1" applyBorder="1" applyAlignment="1">
      <alignment horizontal="right" vertical="center"/>
    </xf>
    <xf numFmtId="8" fontId="13" fillId="0" borderId="12" xfId="0" applyNumberFormat="1" applyFont="1" applyBorder="1"/>
    <xf numFmtId="0" fontId="13" fillId="0" borderId="26" xfId="0" applyFont="1" applyBorder="1"/>
    <xf numFmtId="0" fontId="12" fillId="3" borderId="4" xfId="0" applyFont="1" applyFill="1" applyBorder="1" applyAlignment="1">
      <alignment vertical="center"/>
    </xf>
    <xf numFmtId="0" fontId="12" fillId="3" borderId="14" xfId="0" applyFont="1" applyFill="1" applyBorder="1" applyAlignment="1">
      <alignment vertical="center"/>
    </xf>
    <xf numFmtId="0" fontId="10" fillId="4" borderId="0" xfId="0" applyFont="1" applyFill="1"/>
    <xf numFmtId="0" fontId="12" fillId="3" borderId="21" xfId="0" applyFont="1" applyFill="1" applyBorder="1" applyAlignment="1">
      <alignment vertical="center"/>
    </xf>
    <xf numFmtId="8" fontId="20" fillId="5" borderId="10" xfId="0" applyNumberFormat="1" applyFont="1" applyFill="1" applyBorder="1" applyAlignment="1">
      <alignment vertical="center"/>
    </xf>
    <xf numFmtId="0" fontId="4" fillId="2" borderId="27" xfId="0" applyFont="1" applyFill="1" applyBorder="1"/>
    <xf numFmtId="0" fontId="0" fillId="2" borderId="27" xfId="0" applyFill="1" applyBorder="1" applyAlignment="1">
      <alignment vertical="center"/>
    </xf>
    <xf numFmtId="0" fontId="4" fillId="7" borderId="0" xfId="0" applyFont="1" applyFill="1"/>
    <xf numFmtId="164" fontId="21" fillId="2" borderId="27" xfId="0" applyNumberFormat="1" applyFont="1" applyFill="1" applyBorder="1" applyAlignment="1">
      <alignment horizontal="right" vertical="top"/>
    </xf>
    <xf numFmtId="0" fontId="4" fillId="8" borderId="0" xfId="0" applyFont="1" applyFill="1"/>
    <xf numFmtId="0" fontId="8" fillId="9" borderId="0" xfId="0" applyFont="1" applyFill="1"/>
    <xf numFmtId="0" fontId="12" fillId="3" borderId="5" xfId="0" applyFont="1" applyFill="1" applyBorder="1" applyAlignment="1">
      <alignment vertical="center"/>
    </xf>
    <xf numFmtId="0" fontId="0" fillId="8" borderId="27" xfId="0" applyFill="1" applyBorder="1" applyAlignment="1">
      <alignment vertical="center"/>
    </xf>
    <xf numFmtId="0" fontId="4" fillId="8" borderId="27" xfId="0" applyFont="1" applyFill="1" applyBorder="1"/>
    <xf numFmtId="4" fontId="9" fillId="0" borderId="13" xfId="0" applyNumberFormat="1" applyFont="1" applyBorder="1" applyAlignment="1">
      <alignment horizontal="right"/>
    </xf>
    <xf numFmtId="3" fontId="9" fillId="0" borderId="12" xfId="0" applyNumberFormat="1" applyFont="1" applyBorder="1" applyAlignment="1">
      <alignment horizontal="right"/>
    </xf>
    <xf numFmtId="2" fontId="9" fillId="0" borderId="13" xfId="0" applyNumberFormat="1" applyFont="1" applyBorder="1" applyAlignment="1">
      <alignment horizontal="right"/>
    </xf>
    <xf numFmtId="0" fontId="24" fillId="0" borderId="0" xfId="0" applyFont="1"/>
    <xf numFmtId="44" fontId="0" fillId="0" borderId="0" xfId="3" applyFont="1"/>
    <xf numFmtId="0" fontId="24" fillId="0" borderId="0" xfId="0" applyFont="1" applyAlignment="1">
      <alignment horizontal="right"/>
    </xf>
    <xf numFmtId="44" fontId="0" fillId="0" borderId="0" xfId="0" applyNumberFormat="1"/>
    <xf numFmtId="44" fontId="0" fillId="10" borderId="0" xfId="3" applyFont="1" applyFill="1"/>
    <xf numFmtId="0" fontId="0" fillId="10" borderId="0" xfId="0" applyFill="1"/>
    <xf numFmtId="44" fontId="9" fillId="0" borderId="15" xfId="0" applyNumberFormat="1" applyFont="1" applyBorder="1" applyAlignment="1">
      <alignment horizontal="right"/>
    </xf>
    <xf numFmtId="44" fontId="9" fillId="0" borderId="13" xfId="0" applyNumberFormat="1" applyFont="1" applyBorder="1" applyAlignment="1">
      <alignment horizontal="right"/>
    </xf>
    <xf numFmtId="44" fontId="9" fillId="0" borderId="13" xfId="0" applyNumberFormat="1" applyFont="1" applyBorder="1"/>
    <xf numFmtId="44" fontId="24" fillId="0" borderId="0" xfId="3" applyFont="1"/>
    <xf numFmtId="0" fontId="24" fillId="0" borderId="0" xfId="0" quotePrefix="1" applyFont="1"/>
    <xf numFmtId="44" fontId="24" fillId="0" borderId="0" xfId="0" applyNumberFormat="1" applyFont="1"/>
    <xf numFmtId="0" fontId="13" fillId="0" borderId="24" xfId="0" applyFont="1" applyBorder="1" applyAlignment="1">
      <alignment horizontal="left" wrapText="1"/>
    </xf>
    <xf numFmtId="0" fontId="6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left" vertical="center"/>
    </xf>
    <xf numFmtId="0" fontId="22" fillId="2" borderId="27" xfId="0" applyFont="1" applyFill="1" applyBorder="1" applyAlignment="1">
      <alignment vertical="center" wrapText="1"/>
    </xf>
    <xf numFmtId="0" fontId="23" fillId="0" borderId="27" xfId="0" applyFont="1" applyBorder="1" applyAlignment="1">
      <alignment vertical="center" wrapText="1"/>
    </xf>
    <xf numFmtId="0" fontId="7" fillId="7" borderId="0" xfId="0" applyFont="1" applyFill="1" applyAlignment="1">
      <alignment horizontal="left" vertical="center"/>
    </xf>
    <xf numFmtId="0" fontId="23" fillId="0" borderId="27" xfId="0" applyFont="1" applyBorder="1" applyAlignment="1">
      <alignment wrapText="1"/>
    </xf>
    <xf numFmtId="0" fontId="22" fillId="2" borderId="27" xfId="0" applyFont="1" applyFill="1" applyBorder="1" applyAlignment="1">
      <alignment vertical="center"/>
    </xf>
    <xf numFmtId="0" fontId="23" fillId="0" borderId="27" xfId="0" applyFont="1" applyBorder="1"/>
  </cellXfs>
  <cellStyles count="4">
    <cellStyle name="Currency" xfId="3" builtinId="4"/>
    <cellStyle name="Currency 2" xfId="2" xr:uid="{2EC1110B-6998-C24A-B2AF-23CC48179E7F}"/>
    <cellStyle name="Normal" xfId="0" builtinId="0"/>
    <cellStyle name="Normal 2" xfId="1" xr:uid="{1C5BF5BA-203E-1040-A634-3FB0A17311F1}"/>
  </cellStyles>
  <dxfs count="0"/>
  <tableStyles count="0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EAEAEA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7795CB"/>
      <rgbColor rgb="00333333"/>
    </indexedColors>
    <mruColors>
      <color rgb="FF3144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autoTitleDeleted val="1"/>
    <c:view3D>
      <c:rotX val="15"/>
      <c:rotY val="2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122276487590901"/>
          <c:y val="2.6924166024988198E-2"/>
          <c:w val="0.70906628127180249"/>
          <c:h val="0.6749750574656444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Expense!$C$5</c:f>
              <c:strCache>
                <c:ptCount val="1"/>
                <c:pt idx="0">
                  <c:v>Estimated</c:v>
                </c:pt>
              </c:strCache>
            </c:strRef>
          </c:tx>
          <c:invertIfNegative val="0"/>
          <c:cat>
            <c:strRef>
              <c:f>(Expense!$B$5,Expense!$B$12,Expense!$B$20,Expense!$B$26,Expense!$B$33,Expense!$B$40,Expense!$B$48)</c:f>
              <c:strCache>
                <c:ptCount val="7"/>
                <c:pt idx="0">
                  <c:v>Site</c:v>
                </c:pt>
                <c:pt idx="1">
                  <c:v>Decorations</c:v>
                </c:pt>
                <c:pt idx="2">
                  <c:v>Publicity</c:v>
                </c:pt>
                <c:pt idx="3">
                  <c:v>Miscellaneous</c:v>
                </c:pt>
                <c:pt idx="4">
                  <c:v>Refreshments</c:v>
                </c:pt>
                <c:pt idx="5">
                  <c:v>Program</c:v>
                </c:pt>
                <c:pt idx="6">
                  <c:v>Prizes</c:v>
                </c:pt>
              </c:strCache>
            </c:strRef>
          </c:cat>
          <c:val>
            <c:numRef>
              <c:f>(Expense!$C$10,Expense!$C$18,Expense!$C$24,Expense!$C$31,Expense!$C$38,Expense!$C$46,Expense!$C$51)</c:f>
              <c:numCache>
                <c:formatCode>"$"#,##0.00_);[Red]\("$"#,##0.00\)</c:formatCode>
                <c:ptCount val="7"/>
                <c:pt idx="0">
                  <c:v>1000</c:v>
                </c:pt>
                <c:pt idx="1">
                  <c:v>300</c:v>
                </c:pt>
                <c:pt idx="2">
                  <c:v>0</c:v>
                </c:pt>
                <c:pt idx="3">
                  <c:v>1300</c:v>
                </c:pt>
                <c:pt idx="4">
                  <c:v>22372.7</c:v>
                </c:pt>
                <c:pt idx="5">
                  <c:v>0</c:v>
                </c:pt>
                <c:pt idx="6">
                  <c:v>1000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0E-2046-BB54-F80FDADDCDE2}"/>
            </c:ext>
          </c:extLst>
        </c:ser>
        <c:ser>
          <c:idx val="1"/>
          <c:order val="1"/>
          <c:tx>
            <c:strRef>
              <c:f>Expense!$D$5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strRef>
              <c:f>(Expense!$B$5,Expense!$B$12,Expense!$B$20,Expense!$B$26,Expense!$B$33,Expense!$B$40,Expense!$B$48)</c:f>
              <c:strCache>
                <c:ptCount val="7"/>
                <c:pt idx="0">
                  <c:v>Site</c:v>
                </c:pt>
                <c:pt idx="1">
                  <c:v>Decorations</c:v>
                </c:pt>
                <c:pt idx="2">
                  <c:v>Publicity</c:v>
                </c:pt>
                <c:pt idx="3">
                  <c:v>Miscellaneous</c:v>
                </c:pt>
                <c:pt idx="4">
                  <c:v>Refreshments</c:v>
                </c:pt>
                <c:pt idx="5">
                  <c:v>Program</c:v>
                </c:pt>
                <c:pt idx="6">
                  <c:v>Prizes</c:v>
                </c:pt>
              </c:strCache>
            </c:strRef>
          </c:cat>
          <c:val>
            <c:numRef>
              <c:f>(Expense!$D$10,Expense!$D$18,Expense!$D$24,Expense!$D$31,Expense!$D$38,Expense!$D$46,Expense!$D$51)</c:f>
              <c:numCache>
                <c:formatCode>"$"#,##0.00_);[Red]\("$"#,##0.00\)</c:formatCode>
                <c:ptCount val="7"/>
                <c:pt idx="0">
                  <c:v>854.76999999999987</c:v>
                </c:pt>
                <c:pt idx="1">
                  <c:v>0</c:v>
                </c:pt>
                <c:pt idx="2">
                  <c:v>0</c:v>
                </c:pt>
                <c:pt idx="3">
                  <c:v>446.73999999999995</c:v>
                </c:pt>
                <c:pt idx="4">
                  <c:v>16906.400000000001</c:v>
                </c:pt>
                <c:pt idx="5">
                  <c:v>0</c:v>
                </c:pt>
                <c:pt idx="6">
                  <c:v>100.94999999999999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0E-2046-BB54-F80FDADDCD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34451584"/>
        <c:axId val="134453120"/>
        <c:axId val="0"/>
      </c:bar3DChart>
      <c:catAx>
        <c:axId val="1344515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50000"/>
                    <a:lumOff val="50000"/>
                  </a:schemeClr>
                </a:solidFill>
                <a:latin typeface="Verdana"/>
                <a:cs typeface="Verdana"/>
              </a:defRPr>
            </a:pPr>
            <a:endParaRPr lang="en-US"/>
          </a:p>
        </c:txPr>
        <c:crossAx val="134453120"/>
        <c:crosses val="autoZero"/>
        <c:auto val="1"/>
        <c:lblAlgn val="ctr"/>
        <c:lblOffset val="100"/>
        <c:noMultiLvlLbl val="0"/>
      </c:catAx>
      <c:valAx>
        <c:axId val="134453120"/>
        <c:scaling>
          <c:orientation val="minMax"/>
        </c:scaling>
        <c:delete val="0"/>
        <c:axPos val="l"/>
        <c:majorGridlines/>
        <c:numFmt formatCode="&quot;$&quot;#,##0.00_);[Red]\(&quot;$&quot;#,##0.00\)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solidFill>
                  <a:schemeClr val="tx1">
                    <a:lumMod val="50000"/>
                    <a:lumOff val="50000"/>
                  </a:schemeClr>
                </a:solidFill>
                <a:latin typeface="Verdana"/>
                <a:cs typeface="Verdana"/>
              </a:defRPr>
            </a:pPr>
            <a:endParaRPr lang="en-US"/>
          </a:p>
        </c:txPr>
        <c:crossAx val="1344515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4740838885523946"/>
          <c:y val="0.91128820853915005"/>
          <c:w val="0.68913007268322279"/>
          <c:h val="6.6823097112860899E-2"/>
        </c:manualLayout>
      </c:layout>
      <c:overlay val="0"/>
      <c:txPr>
        <a:bodyPr/>
        <a:lstStyle/>
        <a:p>
          <a:pPr>
            <a:defRPr>
              <a:solidFill>
                <a:srgbClr val="7F7F7F"/>
              </a:solidFill>
              <a:latin typeface="Verdana"/>
              <a:cs typeface="Verdana"/>
            </a:defRPr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1" l="0.75000000000000078" r="0.75000000000000078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autoTitleDeleted val="1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4.8545494313210836E-3"/>
          <c:y val="1.2820512820512803E-2"/>
          <c:w val="0.88899803149606305"/>
          <c:h val="0.92628205128205032"/>
        </c:manualLayout>
      </c:layout>
      <c:pie3DChart>
        <c:varyColors val="1"/>
        <c:ser>
          <c:idx val="0"/>
          <c:order val="0"/>
          <c:tx>
            <c:strRef>
              <c:f>Expense!$D$54</c:f>
              <c:strCache>
                <c:ptCount val="1"/>
                <c:pt idx="0">
                  <c:v>$18,308.86 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 prstMaterial="matte">
              <a:contourClr>
                <a:srgbClr val="000000"/>
              </a:contourClr>
            </a:sp3d>
          </c:spPr>
          <c:dLbls>
            <c:dLbl>
              <c:idx val="0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B5C-3A48-80FF-52AC2DE9EE21}"/>
                </c:ext>
              </c:extLst>
            </c:dLbl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5C-3A48-80FF-52AC2DE9EE21}"/>
                </c:ext>
              </c:extLst>
            </c:dLbl>
            <c:dLbl>
              <c:idx val="2"/>
              <c:layout>
                <c:manualLayout>
                  <c:x val="-0.15352034120734917"/>
                  <c:y val="-0.1095217358280381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5C-3A48-80FF-52AC2DE9EE21}"/>
                </c:ext>
              </c:extLst>
            </c:dLbl>
            <c:dLbl>
              <c:idx val="3"/>
              <c:layout>
                <c:manualLayout>
                  <c:x val="8.0191382327209182E-2"/>
                  <c:y val="-0.1787709469008680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5C-3A48-80FF-52AC2DE9EE21}"/>
                </c:ext>
              </c:extLst>
            </c:dLbl>
            <c:dLbl>
              <c:idx val="4"/>
              <c:layout>
                <c:manualLayout>
                  <c:x val="0.15839916885389327"/>
                  <c:y val="-9.482365749297412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5C-3A48-80FF-52AC2DE9EE21}"/>
                </c:ext>
              </c:extLst>
            </c:dLbl>
            <c:dLbl>
              <c:idx val="5"/>
              <c:layout>
                <c:manualLayout>
                  <c:x val="0.11592454068241512"/>
                  <c:y val="3.615717649441731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5C-3A48-80FF-52AC2DE9EE21}"/>
                </c:ext>
              </c:extLst>
            </c:dLbl>
            <c:dLbl>
              <c:idx val="6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5C-3A48-80FF-52AC2DE9EE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  <a:latin typeface="Verdana"/>
                    <a:cs typeface="Verdana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(Expense!$B$5,Expense!$B$12,Expense!$B$20,Expense!$B$26,Expense!$B$33,Expense!$B$40,Expense!$B$48)</c:f>
              <c:strCache>
                <c:ptCount val="7"/>
                <c:pt idx="0">
                  <c:v>Site</c:v>
                </c:pt>
                <c:pt idx="1">
                  <c:v>Decorations</c:v>
                </c:pt>
                <c:pt idx="2">
                  <c:v>Publicity</c:v>
                </c:pt>
                <c:pt idx="3">
                  <c:v>Miscellaneous</c:v>
                </c:pt>
                <c:pt idx="4">
                  <c:v>Refreshments</c:v>
                </c:pt>
                <c:pt idx="5">
                  <c:v>Program</c:v>
                </c:pt>
                <c:pt idx="6">
                  <c:v>Prizes</c:v>
                </c:pt>
              </c:strCache>
            </c:strRef>
          </c:cat>
          <c:val>
            <c:numRef>
              <c:f>(Expense!$D$10,Expense!$D$18,Expense!$D$24,Expense!$D$31,Expense!$D$38,Expense!$D$46,Expense!$D$51)</c:f>
              <c:numCache>
                <c:formatCode>"$"#,##0.00_);[Red]\("$"#,##0.00\)</c:formatCode>
                <c:ptCount val="7"/>
                <c:pt idx="0">
                  <c:v>854.76999999999987</c:v>
                </c:pt>
                <c:pt idx="1">
                  <c:v>0</c:v>
                </c:pt>
                <c:pt idx="2">
                  <c:v>0</c:v>
                </c:pt>
                <c:pt idx="3">
                  <c:v>446.73999999999995</c:v>
                </c:pt>
                <c:pt idx="4">
                  <c:v>16906.400000000001</c:v>
                </c:pt>
                <c:pt idx="5">
                  <c:v>0</c:v>
                </c:pt>
                <c:pt idx="6">
                  <c:v>100.94999999999999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B5C-3A48-80FF-52AC2DE9E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5.3072272215973014E-2"/>
          <c:y val="0.73577150211992792"/>
          <c:w val="0.79454668166479203"/>
          <c:h val="0.15116747425802501"/>
        </c:manualLayout>
      </c:layout>
      <c:overlay val="0"/>
      <c:txPr>
        <a:bodyPr/>
        <a:lstStyle/>
        <a:p>
          <a:pPr>
            <a:defRPr>
              <a:solidFill>
                <a:schemeClr val="bg1">
                  <a:lumMod val="50000"/>
                </a:schemeClr>
              </a:solidFill>
              <a:latin typeface="Verdana"/>
              <a:cs typeface="Verdana"/>
            </a:defRPr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1" l="0.75000000000000078" r="0.75000000000000078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autoTitleDeleted val="0"/>
    <c:view3D>
      <c:rotX val="15"/>
      <c:rotY val="2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743953422760317"/>
          <c:y val="5.9352826683181474E-2"/>
          <c:w val="0.61034343652249046"/>
          <c:h val="0.71989715119879794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Income!$G$4</c:f>
              <c:strCache>
                <c:ptCount val="1"/>
                <c:pt idx="0">
                  <c:v>Estimated</c:v>
                </c:pt>
              </c:strCache>
            </c:strRef>
          </c:tx>
          <c:invertIfNegative val="0"/>
          <c:cat>
            <c:strRef>
              <c:f>(Income!$B$4,Income!$B$11,Income!$B$18,Income!$B$25)</c:f>
              <c:strCache>
                <c:ptCount val="4"/>
                <c:pt idx="0">
                  <c:v>Registration</c:v>
                </c:pt>
                <c:pt idx="1">
                  <c:v>Advertising</c:v>
                </c:pt>
                <c:pt idx="2">
                  <c:v>Donations</c:v>
                </c:pt>
                <c:pt idx="3">
                  <c:v>Raffle</c:v>
                </c:pt>
              </c:strCache>
            </c:strRef>
          </c:cat>
          <c:val>
            <c:numRef>
              <c:f>(Income!$G$9,Income!$G$16,Income!$G$23,Income!$G$31)</c:f>
              <c:numCache>
                <c:formatCode>"$"#,##0.00_);[Red]\("$"#,##0.00\)</c:formatCode>
                <c:ptCount val="4"/>
                <c:pt idx="0">
                  <c:v>20425</c:v>
                </c:pt>
                <c:pt idx="1">
                  <c:v>1000</c:v>
                </c:pt>
                <c:pt idx="2">
                  <c:v>500</c:v>
                </c:pt>
                <c:pt idx="3">
                  <c:v>1000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AF-8848-90AF-2B4EE2ED584F}"/>
            </c:ext>
          </c:extLst>
        </c:ser>
        <c:ser>
          <c:idx val="1"/>
          <c:order val="1"/>
          <c:tx>
            <c:strRef>
              <c:f>Income!$H$4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strRef>
              <c:f>(Income!$B$4,Income!$B$11,Income!$B$18,Income!$B$25)</c:f>
              <c:strCache>
                <c:ptCount val="4"/>
                <c:pt idx="0">
                  <c:v>Registration</c:v>
                </c:pt>
                <c:pt idx="1">
                  <c:v>Advertising</c:v>
                </c:pt>
                <c:pt idx="2">
                  <c:v>Donations</c:v>
                </c:pt>
                <c:pt idx="3">
                  <c:v>Raffle</c:v>
                </c:pt>
              </c:strCache>
            </c:strRef>
          </c:cat>
          <c:val>
            <c:numRef>
              <c:f>(Income!$H$9,Income!$H$16,Income!$H$23,Income!$H$31)</c:f>
              <c:numCache>
                <c:formatCode>"$"#,##0.00_);[Red]\("$"#,##0.00\)</c:formatCode>
                <c:ptCount val="4"/>
                <c:pt idx="0">
                  <c:v>12801.45</c:v>
                </c:pt>
                <c:pt idx="1">
                  <c:v>3000</c:v>
                </c:pt>
                <c:pt idx="2">
                  <c:v>610</c:v>
                </c:pt>
                <c:pt idx="3">
                  <c:v>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AF-8848-90AF-2B4EE2ED58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34792704"/>
        <c:axId val="134794240"/>
        <c:axId val="134239104"/>
      </c:bar3DChart>
      <c:catAx>
        <c:axId val="1347927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34794240"/>
        <c:crosses val="autoZero"/>
        <c:auto val="1"/>
        <c:lblAlgn val="ctr"/>
        <c:lblOffset val="100"/>
        <c:noMultiLvlLbl val="0"/>
      </c:catAx>
      <c:valAx>
        <c:axId val="134794240"/>
        <c:scaling>
          <c:orientation val="minMax"/>
        </c:scaling>
        <c:delete val="0"/>
        <c:axPos val="l"/>
        <c:majorGridlines/>
        <c:numFmt formatCode="&quot;$&quot;#,##0.00_);[Red]\(&quot;$&quot;#,##0.00\)" sourceLinked="1"/>
        <c:majorTickMark val="out"/>
        <c:minorTickMark val="none"/>
        <c:tickLblPos val="nextTo"/>
        <c:crossAx val="134792704"/>
        <c:crosses val="autoZero"/>
        <c:crossBetween val="between"/>
      </c:valAx>
      <c:serAx>
        <c:axId val="134239104"/>
        <c:scaling>
          <c:orientation val="minMax"/>
        </c:scaling>
        <c:delete val="0"/>
        <c:axPos val="b"/>
        <c:majorTickMark val="out"/>
        <c:minorTickMark val="none"/>
        <c:tickLblPos val="nextTo"/>
        <c:crossAx val="134794240"/>
        <c:crosses val="autoZero"/>
      </c:serAx>
    </c:plotArea>
    <c:legend>
      <c:legendPos val="r"/>
      <c:layout>
        <c:manualLayout>
          <c:xMode val="edge"/>
          <c:yMode val="edge"/>
          <c:x val="0.241072376226944"/>
          <c:y val="0.89569870830752962"/>
          <c:w val="0.49043447308812432"/>
          <c:h val="9.0521100592763193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1" l="0.75000000000000078" r="0.75000000000000078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375248306727636"/>
          <c:y val="0.11811023622047202"/>
          <c:w val="0.61365316037622897"/>
          <c:h val="0.667119474238948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'Profit - Loss Summary'!$B$5</c:f>
              <c:strCache>
                <c:ptCount val="1"/>
                <c:pt idx="0">
                  <c:v>Total income</c:v>
                </c:pt>
              </c:strCache>
            </c:strRef>
          </c:tx>
          <c:invertIfNegative val="0"/>
          <c:cat>
            <c:strRef>
              <c:f>'Profit - Loss Summary'!$C$4:$D$4</c:f>
              <c:strCache>
                <c:ptCount val="2"/>
                <c:pt idx="0">
                  <c:v>Estimated</c:v>
                </c:pt>
                <c:pt idx="1">
                  <c:v>Actual</c:v>
                </c:pt>
              </c:strCache>
            </c:strRef>
          </c:cat>
          <c:val>
            <c:numRef>
              <c:f>'Profit - Loss Summary'!$C$5:$D$5</c:f>
              <c:numCache>
                <c:formatCode>"$"#,##0.00_);[Red]\("$"#,##0.00\)</c:formatCode>
                <c:ptCount val="2"/>
                <c:pt idx="0">
                  <c:v>22925</c:v>
                </c:pt>
                <c:pt idx="1">
                  <c:v>17398.45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B7-2041-B659-28BC8E239611}"/>
            </c:ext>
          </c:extLst>
        </c:ser>
        <c:ser>
          <c:idx val="1"/>
          <c:order val="1"/>
          <c:tx>
            <c:strRef>
              <c:f>'Profit - Loss Summary'!$B$6</c:f>
              <c:strCache>
                <c:ptCount val="1"/>
                <c:pt idx="0">
                  <c:v>Total expenses</c:v>
                </c:pt>
              </c:strCache>
            </c:strRef>
          </c:tx>
          <c:invertIfNegative val="0"/>
          <c:cat>
            <c:strRef>
              <c:f>'Profit - Loss Summary'!$C$4:$D$4</c:f>
              <c:strCache>
                <c:ptCount val="2"/>
                <c:pt idx="0">
                  <c:v>Estimated</c:v>
                </c:pt>
                <c:pt idx="1">
                  <c:v>Actual</c:v>
                </c:pt>
              </c:strCache>
            </c:strRef>
          </c:cat>
          <c:val>
            <c:numRef>
              <c:f>'Profit - Loss Summary'!$C$6:$D$6</c:f>
              <c:numCache>
                <c:formatCode>"$"#,##0.00_);[Red]\("$"#,##0.00\)</c:formatCode>
                <c:ptCount val="2"/>
                <c:pt idx="0">
                  <c:v>25972.7</c:v>
                </c:pt>
                <c:pt idx="1">
                  <c:v>18308.86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B7-2041-B659-28BC8E2396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845184"/>
        <c:axId val="134846720"/>
      </c:barChart>
      <c:catAx>
        <c:axId val="134845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34846720"/>
        <c:crosses val="autoZero"/>
        <c:auto val="1"/>
        <c:lblAlgn val="ctr"/>
        <c:lblOffset val="100"/>
        <c:noMultiLvlLbl val="0"/>
      </c:catAx>
      <c:valAx>
        <c:axId val="134846720"/>
        <c:scaling>
          <c:orientation val="minMax"/>
        </c:scaling>
        <c:delete val="0"/>
        <c:axPos val="l"/>
        <c:numFmt formatCode="&quot;$&quot;#,##0.00_);[Red]\(&quot;$&quot;#,##0.00\)" sourceLinked="1"/>
        <c:majorTickMark val="out"/>
        <c:minorTickMark val="none"/>
        <c:tickLblPos val="nextTo"/>
        <c:crossAx val="134845184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.74087523634013974"/>
          <c:y val="0.17997551776616216"/>
          <c:w val="0.23176914055955816"/>
          <c:h val="0.30391451068616432"/>
        </c:manualLayout>
      </c:layout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1" l="0.75000000000000078" r="0.75000000000000078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139700</xdr:colOff>
      <xdr:row>26</xdr:row>
      <xdr:rowOff>139700</xdr:rowOff>
    </xdr:from>
    <xdr:to>
      <xdr:col>6</xdr:col>
      <xdr:colOff>203200</xdr:colOff>
      <xdr:row>51</xdr:row>
      <xdr:rowOff>25400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266700</xdr:colOff>
      <xdr:row>2</xdr:row>
      <xdr:rowOff>114300</xdr:rowOff>
    </xdr:from>
    <xdr:to>
      <xdr:col>7</xdr:col>
      <xdr:colOff>0</xdr:colOff>
      <xdr:row>24</xdr:row>
      <xdr:rowOff>114300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5</xdr:col>
      <xdr:colOff>952500</xdr:colOff>
      <xdr:row>53</xdr:row>
      <xdr:rowOff>76200</xdr:rowOff>
    </xdr:from>
    <xdr:ext cx="2422843" cy="387286"/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4752975" y="9705975"/>
          <a:ext cx="2422843" cy="3872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en-US" sz="1000" b="0" i="0" strike="noStrike">
              <a:solidFill>
                <a:srgbClr val="7F7F7F"/>
              </a:solidFill>
              <a:latin typeface="Arial"/>
              <a:cs typeface="Arial"/>
            </a:rPr>
            <a:t>Made in Office 2007 for</a:t>
          </a: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000" b="0" i="0" strike="noStrike">
              <a:solidFill>
                <a:srgbClr val="314469"/>
              </a:solidFill>
              <a:latin typeface="Arial"/>
              <a:cs typeface="Arial"/>
            </a:rPr>
            <a:t>office2007.com</a:t>
          </a: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63500</xdr:colOff>
      <xdr:row>4</xdr:row>
      <xdr:rowOff>0</xdr:rowOff>
    </xdr:from>
    <xdr:to>
      <xdr:col>11</xdr:col>
      <xdr:colOff>25400</xdr:colOff>
      <xdr:row>30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</xdr:row>
      <xdr:rowOff>12700</xdr:rowOff>
    </xdr:from>
    <xdr:to>
      <xdr:col>5</xdr:col>
      <xdr:colOff>4178300</xdr:colOff>
      <xdr:row>11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published="0">
    <pageSetUpPr fitToPage="1"/>
  </sheetPr>
  <dimension ref="A1:I56"/>
  <sheetViews>
    <sheetView showGridLines="0" topLeftCell="A35" zoomScale="130" zoomScaleNormal="130" workbookViewId="0">
      <selection activeCell="D21" sqref="D21"/>
    </sheetView>
  </sheetViews>
  <sheetFormatPr defaultColWidth="9.109375" defaultRowHeight="13.2" x14ac:dyDescent="0.25"/>
  <cols>
    <col min="1" max="1" width="1.77734375" style="1" customWidth="1"/>
    <col min="2" max="2" width="24.109375" style="1" customWidth="1"/>
    <col min="3" max="3" width="17.21875" style="1" customWidth="1"/>
    <col min="4" max="4" width="18.21875" style="1" customWidth="1"/>
    <col min="5" max="5" width="1.44140625" style="1" customWidth="1"/>
    <col min="6" max="6" width="48.6640625" style="1" customWidth="1"/>
    <col min="7" max="7" width="1" style="1" customWidth="1"/>
    <col min="8" max="8" width="0.33203125" style="1" customWidth="1"/>
    <col min="9" max="9" width="1" style="1" customWidth="1"/>
    <col min="10" max="16384" width="9.109375" style="1"/>
  </cols>
  <sheetData>
    <row r="1" spans="1:9" ht="4.95" customHeight="1" x14ac:dyDescent="0.25">
      <c r="A1" s="12"/>
      <c r="B1" s="12"/>
      <c r="C1" s="12"/>
      <c r="D1" s="12"/>
      <c r="E1" s="12"/>
      <c r="F1" s="12"/>
      <c r="G1" s="12"/>
      <c r="H1" s="12"/>
      <c r="I1" s="12"/>
    </row>
    <row r="2" spans="1:9" ht="73.05" customHeight="1" thickBot="1" x14ac:dyDescent="0.3">
      <c r="A2" s="66"/>
      <c r="B2" s="93" t="s">
        <v>54</v>
      </c>
      <c r="C2" s="94"/>
      <c r="D2" s="94"/>
      <c r="E2" s="94"/>
      <c r="F2" s="69">
        <f ca="1">TODAY()</f>
        <v>45062</v>
      </c>
      <c r="G2" s="67"/>
      <c r="H2" s="66"/>
      <c r="I2" s="66"/>
    </row>
    <row r="3" spans="1:9" ht="28.05" customHeight="1" x14ac:dyDescent="0.25">
      <c r="A3" s="68"/>
      <c r="B3" s="91" t="s">
        <v>48</v>
      </c>
      <c r="C3" s="92"/>
      <c r="D3" s="92"/>
      <c r="E3" s="92"/>
      <c r="F3" s="92"/>
      <c r="G3" s="92"/>
      <c r="H3" s="92"/>
      <c r="I3" s="68"/>
    </row>
    <row r="4" spans="1:9" ht="7.95" customHeight="1" thickBot="1" x14ac:dyDescent="0.3">
      <c r="B4" s="22"/>
      <c r="E4" s="15"/>
      <c r="H4" s="15"/>
    </row>
    <row r="5" spans="1:9" ht="16.95" customHeight="1" thickBot="1" x14ac:dyDescent="0.3">
      <c r="B5" s="17" t="s">
        <v>8</v>
      </c>
      <c r="C5" s="45" t="s">
        <v>19</v>
      </c>
      <c r="D5" s="46" t="s">
        <v>20</v>
      </c>
      <c r="F5" s="44" t="s">
        <v>29</v>
      </c>
      <c r="G5" s="14"/>
    </row>
    <row r="6" spans="1:9" x14ac:dyDescent="0.25">
      <c r="B6" s="2" t="s">
        <v>34</v>
      </c>
      <c r="C6" s="10">
        <v>0</v>
      </c>
      <c r="D6" s="7">
        <v>0</v>
      </c>
      <c r="F6" s="21"/>
      <c r="G6" s="21"/>
    </row>
    <row r="7" spans="1:9" x14ac:dyDescent="0.25">
      <c r="B7" s="2" t="s">
        <v>35</v>
      </c>
      <c r="C7" s="48">
        <v>1000</v>
      </c>
      <c r="D7" s="8">
        <f>660.8+26.79+17.18</f>
        <v>704.76999999999987</v>
      </c>
      <c r="F7" s="21"/>
      <c r="G7" s="21"/>
    </row>
    <row r="8" spans="1:9" x14ac:dyDescent="0.25">
      <c r="B8" s="2" t="s">
        <v>42</v>
      </c>
      <c r="C8" s="10">
        <v>0</v>
      </c>
      <c r="D8" s="8"/>
      <c r="F8" s="21"/>
      <c r="G8" s="21"/>
    </row>
    <row r="9" spans="1:9" x14ac:dyDescent="0.25">
      <c r="B9" s="2" t="s">
        <v>90</v>
      </c>
      <c r="C9" s="10"/>
      <c r="D9" s="8">
        <v>150</v>
      </c>
      <c r="F9" s="21"/>
      <c r="G9" s="21"/>
    </row>
    <row r="10" spans="1:9" x14ac:dyDescent="0.25">
      <c r="B10" s="16" t="s">
        <v>28</v>
      </c>
      <c r="C10" s="18">
        <f>SUM(C6:C9)</f>
        <v>1000</v>
      </c>
      <c r="D10" s="20">
        <f>SUM(D6:D9)</f>
        <v>854.76999999999987</v>
      </c>
      <c r="F10" s="21"/>
      <c r="G10" s="21"/>
    </row>
    <row r="11" spans="1:9" ht="13.8" thickBot="1" x14ac:dyDescent="0.3">
      <c r="B11" s="3"/>
      <c r="C11" s="4"/>
      <c r="D11" s="4"/>
      <c r="F11" s="21"/>
      <c r="G11" s="21"/>
    </row>
    <row r="12" spans="1:9" ht="13.8" x14ac:dyDescent="0.25">
      <c r="B12" s="17" t="s">
        <v>9</v>
      </c>
      <c r="C12" s="45" t="s">
        <v>19</v>
      </c>
      <c r="D12" s="46" t="s">
        <v>20</v>
      </c>
      <c r="F12" s="21"/>
      <c r="G12" s="21"/>
    </row>
    <row r="13" spans="1:9" x14ac:dyDescent="0.25">
      <c r="B13" s="2" t="s">
        <v>9</v>
      </c>
      <c r="C13" s="10">
        <v>300</v>
      </c>
      <c r="D13" s="7">
        <v>0</v>
      </c>
      <c r="F13" s="21"/>
      <c r="G13" s="21"/>
    </row>
    <row r="14" spans="1:9" x14ac:dyDescent="0.25">
      <c r="B14" s="2" t="s">
        <v>47</v>
      </c>
      <c r="C14" s="10"/>
      <c r="D14" s="8"/>
      <c r="F14" s="21"/>
      <c r="G14" s="21"/>
    </row>
    <row r="15" spans="1:9" x14ac:dyDescent="0.25">
      <c r="B15" s="2" t="s">
        <v>39</v>
      </c>
      <c r="C15" s="10"/>
      <c r="D15" s="8"/>
      <c r="F15" s="21"/>
      <c r="G15" s="21"/>
    </row>
    <row r="16" spans="1:9" x14ac:dyDescent="0.25">
      <c r="B16" s="2"/>
      <c r="C16" s="10"/>
      <c r="D16" s="8"/>
      <c r="F16" s="21"/>
      <c r="G16" s="21"/>
    </row>
    <row r="17" spans="2:7" x14ac:dyDescent="0.25">
      <c r="B17" s="2"/>
      <c r="C17" s="10"/>
      <c r="D17" s="8"/>
      <c r="F17" s="21"/>
      <c r="G17" s="21"/>
    </row>
    <row r="18" spans="2:7" x14ac:dyDescent="0.25">
      <c r="B18" s="16" t="s">
        <v>28</v>
      </c>
      <c r="C18" s="18">
        <f>SUM(C13:C17)</f>
        <v>300</v>
      </c>
      <c r="D18" s="20">
        <f>SUM(D13:D17)</f>
        <v>0</v>
      </c>
      <c r="F18" s="21"/>
      <c r="G18" s="21"/>
    </row>
    <row r="19" spans="2:7" ht="13.8" thickBot="1" x14ac:dyDescent="0.3">
      <c r="B19" s="3"/>
      <c r="C19" s="4"/>
      <c r="D19" s="4"/>
      <c r="F19" s="21"/>
      <c r="G19" s="21"/>
    </row>
    <row r="20" spans="2:7" ht="13.8" x14ac:dyDescent="0.25">
      <c r="B20" s="17" t="s">
        <v>11</v>
      </c>
      <c r="C20" s="45" t="s">
        <v>21</v>
      </c>
      <c r="D20" s="46" t="s">
        <v>22</v>
      </c>
      <c r="F20" s="21"/>
      <c r="G20" s="21"/>
    </row>
    <row r="21" spans="2:7" x14ac:dyDescent="0.25">
      <c r="B21" s="2" t="s">
        <v>11</v>
      </c>
      <c r="C21" s="10">
        <v>0</v>
      </c>
      <c r="D21" s="7">
        <v>0</v>
      </c>
      <c r="F21" s="21"/>
      <c r="G21" s="21"/>
    </row>
    <row r="22" spans="2:7" x14ac:dyDescent="0.25">
      <c r="B22" s="2"/>
      <c r="C22" s="10"/>
      <c r="D22" s="8"/>
      <c r="F22" s="21"/>
      <c r="G22" s="21"/>
    </row>
    <row r="23" spans="2:7" x14ac:dyDescent="0.25">
      <c r="B23" s="2"/>
      <c r="C23" s="10"/>
      <c r="D23" s="8"/>
      <c r="F23" s="21"/>
      <c r="G23" s="21"/>
    </row>
    <row r="24" spans="2:7" x14ac:dyDescent="0.25">
      <c r="B24" s="16" t="s">
        <v>28</v>
      </c>
      <c r="C24" s="18">
        <f>SUM(C21:C23)</f>
        <v>0</v>
      </c>
      <c r="D24" s="20">
        <f>SUM(D21:D23)</f>
        <v>0</v>
      </c>
      <c r="F24" s="21"/>
      <c r="G24" s="21"/>
    </row>
    <row r="25" spans="2:7" ht="13.8" thickBot="1" x14ac:dyDescent="0.3">
      <c r="B25" s="3"/>
      <c r="C25" s="4"/>
      <c r="D25" s="4"/>
    </row>
    <row r="26" spans="2:7" ht="14.4" thickBot="1" x14ac:dyDescent="0.3">
      <c r="B26" s="17" t="s">
        <v>13</v>
      </c>
      <c r="C26" s="45" t="s">
        <v>19</v>
      </c>
      <c r="D26" s="46" t="s">
        <v>20</v>
      </c>
      <c r="F26" s="13" t="s">
        <v>27</v>
      </c>
      <c r="G26" s="14"/>
    </row>
    <row r="27" spans="2:7" x14ac:dyDescent="0.25">
      <c r="B27" s="2" t="s">
        <v>36</v>
      </c>
      <c r="C27" s="10">
        <v>1000</v>
      </c>
      <c r="D27" s="7">
        <v>367.84</v>
      </c>
      <c r="F27" s="21"/>
      <c r="G27" s="21"/>
    </row>
    <row r="28" spans="2:7" x14ac:dyDescent="0.25">
      <c r="B28" s="2" t="s">
        <v>44</v>
      </c>
      <c r="C28" s="10">
        <v>300</v>
      </c>
      <c r="D28" s="8">
        <f>16.36+25.99+16.27+20.28</f>
        <v>78.899999999999991</v>
      </c>
      <c r="F28" s="21"/>
      <c r="G28" s="21"/>
    </row>
    <row r="29" spans="2:7" x14ac:dyDescent="0.25">
      <c r="B29" s="2" t="s">
        <v>40</v>
      </c>
      <c r="C29" s="10">
        <v>0</v>
      </c>
      <c r="D29" s="8"/>
      <c r="F29" s="21"/>
      <c r="G29" s="21"/>
    </row>
    <row r="30" spans="2:7" x14ac:dyDescent="0.25">
      <c r="B30" s="2" t="s">
        <v>46</v>
      </c>
      <c r="C30" s="10">
        <v>0</v>
      </c>
      <c r="D30" s="8"/>
      <c r="F30" s="21"/>
      <c r="G30" s="21"/>
    </row>
    <row r="31" spans="2:7" x14ac:dyDescent="0.25">
      <c r="B31" s="16" t="s">
        <v>28</v>
      </c>
      <c r="C31" s="18">
        <f>SUM(C27:C30)</f>
        <v>1300</v>
      </c>
      <c r="D31" s="20">
        <f>SUM(D27:D30)</f>
        <v>446.73999999999995</v>
      </c>
      <c r="F31" s="21"/>
      <c r="G31" s="21"/>
    </row>
    <row r="32" spans="2:7" ht="13.8" thickBot="1" x14ac:dyDescent="0.3">
      <c r="B32" s="3"/>
      <c r="C32" s="4"/>
      <c r="D32" s="4"/>
      <c r="F32" s="21"/>
      <c r="G32" s="21"/>
    </row>
    <row r="33" spans="2:7" ht="13.8" x14ac:dyDescent="0.25">
      <c r="B33" s="17" t="s">
        <v>6</v>
      </c>
      <c r="C33" s="45" t="s">
        <v>19</v>
      </c>
      <c r="D33" s="46" t="s">
        <v>20</v>
      </c>
      <c r="F33" s="21"/>
      <c r="G33" s="21"/>
    </row>
    <row r="34" spans="2:7" x14ac:dyDescent="0.25">
      <c r="B34" s="6" t="s">
        <v>7</v>
      </c>
      <c r="C34" s="10">
        <v>18042.5</v>
      </c>
      <c r="D34" s="84">
        <v>13760</v>
      </c>
      <c r="F34" s="21"/>
      <c r="G34" s="21"/>
    </row>
    <row r="35" spans="2:7" x14ac:dyDescent="0.25">
      <c r="B35" s="2" t="s">
        <v>33</v>
      </c>
      <c r="C35" s="10"/>
      <c r="D35" s="8"/>
      <c r="F35" s="21"/>
      <c r="G35" s="21"/>
    </row>
    <row r="36" spans="2:7" x14ac:dyDescent="0.25">
      <c r="B36" s="2" t="s">
        <v>37</v>
      </c>
      <c r="C36" s="10">
        <v>4330.2</v>
      </c>
      <c r="D36" s="85">
        <v>3146.4</v>
      </c>
      <c r="F36" s="21"/>
      <c r="G36" s="21"/>
    </row>
    <row r="37" spans="2:7" x14ac:dyDescent="0.25">
      <c r="B37" s="2"/>
      <c r="C37" s="10"/>
      <c r="D37" s="8"/>
      <c r="F37" s="21"/>
      <c r="G37" s="21"/>
    </row>
    <row r="38" spans="2:7" x14ac:dyDescent="0.25">
      <c r="B38" s="16" t="s">
        <v>28</v>
      </c>
      <c r="C38" s="18">
        <f>SUM(C34:C37)</f>
        <v>22372.7</v>
      </c>
      <c r="D38" s="20">
        <f>SUM(D34:D37)</f>
        <v>16906.400000000001</v>
      </c>
      <c r="F38" s="21"/>
      <c r="G38" s="21"/>
    </row>
    <row r="39" spans="2:7" ht="13.8" thickBot="1" x14ac:dyDescent="0.3">
      <c r="B39" s="3"/>
      <c r="C39" s="4"/>
      <c r="D39" s="4"/>
      <c r="F39" s="21"/>
      <c r="G39" s="21"/>
    </row>
    <row r="40" spans="2:7" ht="13.8" x14ac:dyDescent="0.25">
      <c r="B40" s="17" t="s">
        <v>10</v>
      </c>
      <c r="C40" s="45" t="s">
        <v>23</v>
      </c>
      <c r="D40" s="46" t="s">
        <v>24</v>
      </c>
      <c r="F40" s="21"/>
      <c r="G40" s="21"/>
    </row>
    <row r="41" spans="2:7" x14ac:dyDescent="0.25">
      <c r="B41" s="6" t="s">
        <v>38</v>
      </c>
      <c r="C41" s="10"/>
      <c r="D41" s="7"/>
      <c r="F41" s="21"/>
      <c r="G41" s="21"/>
    </row>
    <row r="42" spans="2:7" x14ac:dyDescent="0.25">
      <c r="B42" s="2" t="s">
        <v>41</v>
      </c>
      <c r="C42" s="10"/>
      <c r="D42" s="8"/>
      <c r="F42" s="21"/>
      <c r="G42" s="21"/>
    </row>
    <row r="43" spans="2:7" x14ac:dyDescent="0.25">
      <c r="B43" s="2" t="s">
        <v>45</v>
      </c>
      <c r="C43" s="10"/>
      <c r="D43" s="8"/>
      <c r="F43" s="21"/>
      <c r="G43" s="21"/>
    </row>
    <row r="44" spans="2:7" x14ac:dyDescent="0.25">
      <c r="B44" s="2" t="s">
        <v>50</v>
      </c>
      <c r="C44" s="10"/>
      <c r="D44" s="8"/>
      <c r="F44" s="21"/>
      <c r="G44" s="21"/>
    </row>
    <row r="45" spans="2:7" x14ac:dyDescent="0.25">
      <c r="B45" s="2"/>
      <c r="C45" s="10"/>
      <c r="D45" s="8"/>
      <c r="F45" s="21"/>
      <c r="G45" s="21"/>
    </row>
    <row r="46" spans="2:7" x14ac:dyDescent="0.25">
      <c r="B46" s="16" t="s">
        <v>28</v>
      </c>
      <c r="C46" s="18">
        <f>SUM(C41:C45)</f>
        <v>0</v>
      </c>
      <c r="D46" s="20">
        <f>SUM(D41:D45)</f>
        <v>0</v>
      </c>
      <c r="F46" s="21"/>
      <c r="G46" s="21"/>
    </row>
    <row r="47" spans="2:7" ht="13.8" thickBot="1" x14ac:dyDescent="0.3">
      <c r="B47" s="3"/>
      <c r="C47" s="4"/>
      <c r="D47" s="4"/>
      <c r="F47" s="21"/>
      <c r="G47" s="21"/>
    </row>
    <row r="48" spans="2:7" ht="13.8" x14ac:dyDescent="0.25">
      <c r="B48" s="17" t="s">
        <v>12</v>
      </c>
      <c r="C48" s="45" t="s">
        <v>25</v>
      </c>
      <c r="D48" s="46" t="s">
        <v>26</v>
      </c>
      <c r="F48" s="21"/>
      <c r="G48" s="21"/>
    </row>
    <row r="49" spans="1:9" x14ac:dyDescent="0.25">
      <c r="B49" s="6" t="s">
        <v>40</v>
      </c>
      <c r="C49" s="10">
        <v>0</v>
      </c>
      <c r="D49" s="7"/>
      <c r="F49" s="21"/>
      <c r="G49" s="21"/>
    </row>
    <row r="50" spans="1:9" x14ac:dyDescent="0.25">
      <c r="B50" s="2" t="s">
        <v>39</v>
      </c>
      <c r="C50" s="11">
        <v>1000</v>
      </c>
      <c r="D50" s="9">
        <f>39.99+39.99+7.99+4.99+7.99</f>
        <v>100.94999999999999</v>
      </c>
      <c r="F50" s="21"/>
      <c r="G50" s="21"/>
    </row>
    <row r="51" spans="1:9" x14ac:dyDescent="0.25">
      <c r="B51" s="16" t="s">
        <v>28</v>
      </c>
      <c r="C51" s="18">
        <f>SUM(C49:C50)</f>
        <v>1000</v>
      </c>
      <c r="D51" s="19">
        <f>SUM(D49:D50)</f>
        <v>100.94999999999999</v>
      </c>
      <c r="F51" s="21"/>
      <c r="G51" s="21"/>
    </row>
    <row r="52" spans="1:9" ht="13.8" thickBot="1" x14ac:dyDescent="0.3">
      <c r="B52" s="3"/>
      <c r="C52" s="4"/>
      <c r="D52" s="4"/>
    </row>
    <row r="53" spans="1:9" ht="14.4" thickBot="1" x14ac:dyDescent="0.3">
      <c r="B53" s="28" t="s">
        <v>0</v>
      </c>
      <c r="C53" s="45" t="s">
        <v>17</v>
      </c>
      <c r="D53" s="46" t="s">
        <v>18</v>
      </c>
    </row>
    <row r="54" spans="1:9" ht="21" customHeight="1" x14ac:dyDescent="0.25">
      <c r="B54" s="24"/>
      <c r="C54" s="49">
        <f>SUM(C10,C18,C24,C31,C38,C46,C51)</f>
        <v>25972.7</v>
      </c>
      <c r="D54" s="50">
        <f>SUM(D10+D18+D24+D31+D38+D46+D51)</f>
        <v>18308.86</v>
      </c>
    </row>
    <row r="56" spans="1:9" ht="4.05" customHeight="1" x14ac:dyDescent="0.25">
      <c r="A56" s="12"/>
      <c r="B56" s="12"/>
      <c r="C56" s="12"/>
      <c r="D56" s="12"/>
      <c r="E56" s="12"/>
      <c r="F56" s="12"/>
      <c r="G56" s="12"/>
      <c r="H56" s="12"/>
      <c r="I56" s="12"/>
    </row>
  </sheetData>
  <mergeCells count="2">
    <mergeCell ref="B3:H3"/>
    <mergeCell ref="B2:E2"/>
  </mergeCells>
  <phoneticPr fontId="2" type="noConversion"/>
  <printOptions horizontalCentered="1"/>
  <pageMargins left="0.75" right="0.75" top="1" bottom="1" header="0.5" footer="0.5"/>
  <pageSetup scale="85" orientation="portrait" r:id="rId1"/>
  <ignoredErrors>
    <ignoredError sqref="C10:D10 AWH2815:BGD2815 C18:D18 AWH4863:BGD4863 C24:D24 AWH6143:BGD6143 C31:D31" emptyCellReference="1"/>
  </ignoredErrors>
  <drawing r:id="rId2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published="0"/>
  <dimension ref="A1:L36"/>
  <sheetViews>
    <sheetView showGridLines="0" zoomScaleSheetLayoutView="75" workbookViewId="0">
      <selection activeCell="C28" sqref="C28:E28"/>
    </sheetView>
  </sheetViews>
  <sheetFormatPr defaultColWidth="9.109375" defaultRowHeight="13.2" x14ac:dyDescent="0.25"/>
  <cols>
    <col min="1" max="1" width="1.44140625" style="1" customWidth="1"/>
    <col min="2" max="2" width="13.77734375" style="1" customWidth="1"/>
    <col min="3" max="3" width="12.6640625" style="1" customWidth="1"/>
    <col min="4" max="4" width="16.44140625" style="1" customWidth="1"/>
    <col min="5" max="5" width="13.33203125" style="1" customWidth="1"/>
    <col min="6" max="6" width="2.33203125" style="1" customWidth="1"/>
    <col min="7" max="8" width="17.33203125" style="1" customWidth="1"/>
    <col min="9" max="9" width="1.44140625" style="1" customWidth="1"/>
    <col min="10" max="10" width="50.6640625" style="1" customWidth="1"/>
    <col min="11" max="11" width="1" style="1" customWidth="1"/>
    <col min="12" max="16384" width="9.109375" style="1"/>
  </cols>
  <sheetData>
    <row r="1" spans="1:12" ht="73.05" customHeight="1" thickBot="1" x14ac:dyDescent="0.7">
      <c r="A1" s="66"/>
      <c r="B1" s="93" t="str">
        <f>Expense!B2</f>
        <v>2023 District 35 Conference</v>
      </c>
      <c r="C1" s="96"/>
      <c r="D1" s="96"/>
      <c r="E1" s="96"/>
      <c r="F1" s="96"/>
      <c r="G1" s="69"/>
      <c r="H1" s="67"/>
      <c r="I1" s="66"/>
      <c r="J1" s="66"/>
      <c r="K1" s="66"/>
    </row>
    <row r="2" spans="1:12" ht="28.05" customHeight="1" x14ac:dyDescent="0.25">
      <c r="A2" s="68"/>
      <c r="B2" s="91" t="s">
        <v>49</v>
      </c>
      <c r="C2" s="95"/>
      <c r="D2" s="95"/>
      <c r="E2" s="95"/>
      <c r="F2" s="95"/>
      <c r="G2" s="95"/>
      <c r="H2" s="95"/>
      <c r="I2" s="68"/>
      <c r="J2" s="68"/>
      <c r="K2" s="68"/>
    </row>
    <row r="3" spans="1:12" ht="7.95" customHeight="1" thickBot="1" x14ac:dyDescent="0.3">
      <c r="B3" s="24"/>
      <c r="C3" s="24"/>
      <c r="D3" s="25"/>
      <c r="E3" s="24"/>
      <c r="F3" s="24"/>
      <c r="G3" s="24"/>
      <c r="H3" s="24"/>
    </row>
    <row r="4" spans="1:12" ht="13.8" x14ac:dyDescent="0.25">
      <c r="B4" s="61" t="s">
        <v>30</v>
      </c>
      <c r="C4" s="5"/>
      <c r="D4" s="5"/>
      <c r="E4" s="5"/>
      <c r="F4" s="5"/>
      <c r="G4" s="45" t="s">
        <v>19</v>
      </c>
      <c r="H4" s="46" t="s">
        <v>20</v>
      </c>
      <c r="J4" s="72" t="s">
        <v>2</v>
      </c>
      <c r="K4" s="71"/>
      <c r="L4" s="70"/>
    </row>
    <row r="5" spans="1:12" x14ac:dyDescent="0.25">
      <c r="B5" s="37" t="s">
        <v>4</v>
      </c>
      <c r="C5" s="37" t="s">
        <v>5</v>
      </c>
      <c r="D5" s="26"/>
      <c r="E5" s="24"/>
      <c r="F5" s="24"/>
      <c r="J5" s="21"/>
      <c r="K5" s="70"/>
      <c r="L5" s="70"/>
    </row>
    <row r="6" spans="1:12" x14ac:dyDescent="0.25">
      <c r="B6" s="76">
        <v>17725</v>
      </c>
      <c r="C6" s="75">
        <f>'Actuals (2)'!B21</f>
        <v>12801.45</v>
      </c>
      <c r="D6" s="42" t="s">
        <v>30</v>
      </c>
      <c r="E6" s="41">
        <v>1</v>
      </c>
      <c r="F6" s="24"/>
      <c r="G6" s="33">
        <f>B6*E6</f>
        <v>17725</v>
      </c>
      <c r="H6" s="33">
        <f>C6*E6</f>
        <v>12801.45</v>
      </c>
      <c r="J6" s="21"/>
      <c r="K6" s="70"/>
      <c r="L6" s="70"/>
    </row>
    <row r="7" spans="1:12" x14ac:dyDescent="0.25">
      <c r="B7" s="29">
        <v>1300</v>
      </c>
      <c r="C7" s="77">
        <v>0</v>
      </c>
      <c r="D7" s="42" t="s">
        <v>52</v>
      </c>
      <c r="E7" s="41">
        <v>1</v>
      </c>
      <c r="F7" s="24"/>
      <c r="G7" s="33">
        <f>B7*E7</f>
        <v>1300</v>
      </c>
      <c r="H7" s="33">
        <f>C7*E7</f>
        <v>0</v>
      </c>
      <c r="J7" s="21"/>
      <c r="K7" s="70"/>
      <c r="L7" s="70"/>
    </row>
    <row r="8" spans="1:12" x14ac:dyDescent="0.25">
      <c r="B8" s="29">
        <v>1400</v>
      </c>
      <c r="C8" s="75">
        <v>0</v>
      </c>
      <c r="D8" s="42" t="s">
        <v>53</v>
      </c>
      <c r="E8" s="41">
        <v>1</v>
      </c>
      <c r="F8" s="24"/>
      <c r="G8" s="34">
        <f>B8*E8</f>
        <v>1400</v>
      </c>
      <c r="H8" s="34">
        <f>C8*E8</f>
        <v>0</v>
      </c>
      <c r="J8" s="21"/>
      <c r="K8" s="70"/>
      <c r="L8" s="70"/>
    </row>
    <row r="9" spans="1:12" x14ac:dyDescent="0.25">
      <c r="B9" s="26"/>
      <c r="C9" s="26"/>
      <c r="D9" s="42"/>
      <c r="E9" s="27"/>
      <c r="F9" s="24"/>
      <c r="G9" s="35">
        <f>SUM(G6:G8)</f>
        <v>20425</v>
      </c>
      <c r="H9" s="35">
        <f>SUM(H6:H8)</f>
        <v>12801.45</v>
      </c>
      <c r="J9" s="21"/>
      <c r="K9" s="70"/>
      <c r="L9" s="70"/>
    </row>
    <row r="10" spans="1:12" ht="13.8" thickBot="1" x14ac:dyDescent="0.3">
      <c r="B10" s="24"/>
      <c r="C10" s="24"/>
      <c r="D10" s="24"/>
      <c r="E10" s="24"/>
      <c r="F10" s="24"/>
      <c r="J10" s="21"/>
      <c r="K10" s="70"/>
      <c r="L10" s="70"/>
    </row>
    <row r="11" spans="1:12" ht="13.8" x14ac:dyDescent="0.25">
      <c r="B11" s="62" t="s">
        <v>31</v>
      </c>
      <c r="C11" s="5"/>
      <c r="D11" s="5"/>
      <c r="E11" s="5"/>
      <c r="F11" s="5"/>
      <c r="G11" s="45" t="s">
        <v>17</v>
      </c>
      <c r="H11" s="46" t="s">
        <v>18</v>
      </c>
      <c r="J11" s="21"/>
      <c r="K11" s="70"/>
      <c r="L11" s="70"/>
    </row>
    <row r="12" spans="1:12" x14ac:dyDescent="0.25">
      <c r="B12" s="37" t="s">
        <v>4</v>
      </c>
      <c r="C12" s="37" t="s">
        <v>5</v>
      </c>
      <c r="D12" s="26"/>
      <c r="E12" s="24"/>
      <c r="F12" s="24"/>
      <c r="J12" s="21"/>
      <c r="K12" s="70"/>
      <c r="L12" s="70"/>
    </row>
    <row r="13" spans="1:12" x14ac:dyDescent="0.25">
      <c r="B13" s="31">
        <v>1000</v>
      </c>
      <c r="C13" s="30">
        <v>3000</v>
      </c>
      <c r="D13" s="42"/>
      <c r="E13" s="41">
        <v>1</v>
      </c>
      <c r="F13" s="24"/>
      <c r="G13" s="38">
        <f>B13*E13</f>
        <v>1000</v>
      </c>
      <c r="H13" s="38">
        <f>C13*E13</f>
        <v>3000</v>
      </c>
      <c r="J13" s="21"/>
      <c r="K13" s="70"/>
      <c r="L13" s="70"/>
    </row>
    <row r="14" spans="1:12" x14ac:dyDescent="0.25">
      <c r="B14" s="31"/>
      <c r="C14" s="30"/>
      <c r="D14" s="42"/>
      <c r="E14" s="41"/>
      <c r="F14" s="24"/>
      <c r="G14" s="38">
        <f>B14*E14</f>
        <v>0</v>
      </c>
      <c r="H14" s="38">
        <f>C14*E14</f>
        <v>0</v>
      </c>
      <c r="J14" s="21"/>
      <c r="K14" s="70"/>
      <c r="L14" s="70"/>
    </row>
    <row r="15" spans="1:12" x14ac:dyDescent="0.25">
      <c r="B15" s="31"/>
      <c r="C15" s="30"/>
      <c r="D15" s="42"/>
      <c r="E15" s="41"/>
      <c r="F15" s="24"/>
      <c r="G15" s="39">
        <f>B15*E15</f>
        <v>0</v>
      </c>
      <c r="H15" s="39">
        <f>C15*E15</f>
        <v>0</v>
      </c>
      <c r="J15" s="21"/>
      <c r="K15" s="70"/>
      <c r="L15" s="70"/>
    </row>
    <row r="16" spans="1:12" x14ac:dyDescent="0.25">
      <c r="B16" s="24"/>
      <c r="C16" s="24"/>
      <c r="D16" s="42"/>
      <c r="E16" s="27"/>
      <c r="F16" s="24"/>
      <c r="G16" s="40">
        <f>SUM(G13:G15)</f>
        <v>1000</v>
      </c>
      <c r="H16" s="40">
        <f>SUM(H13:H15)</f>
        <v>3000</v>
      </c>
      <c r="J16" s="21"/>
      <c r="K16" s="70"/>
      <c r="L16" s="70"/>
    </row>
    <row r="17" spans="2:12" ht="13.8" thickBot="1" x14ac:dyDescent="0.3">
      <c r="B17" s="24"/>
      <c r="C17" s="24"/>
      <c r="D17" s="24"/>
      <c r="E17" s="24"/>
      <c r="F17" s="24"/>
      <c r="J17" s="21"/>
      <c r="K17" s="70"/>
      <c r="L17" s="70"/>
    </row>
    <row r="18" spans="2:12" ht="13.8" x14ac:dyDescent="0.25">
      <c r="B18" s="62" t="s">
        <v>32</v>
      </c>
      <c r="C18" s="5"/>
      <c r="D18" s="5"/>
      <c r="E18" s="5"/>
      <c r="F18" s="5"/>
      <c r="G18" s="45" t="s">
        <v>17</v>
      </c>
      <c r="H18" s="46" t="s">
        <v>18</v>
      </c>
      <c r="J18" s="21"/>
      <c r="K18" s="70"/>
      <c r="L18" s="70"/>
    </row>
    <row r="19" spans="2:12" x14ac:dyDescent="0.25">
      <c r="B19" s="37" t="s">
        <v>4</v>
      </c>
      <c r="C19" s="37" t="s">
        <v>5</v>
      </c>
      <c r="D19" s="26"/>
      <c r="E19" s="24"/>
      <c r="F19" s="24"/>
      <c r="J19" s="21"/>
      <c r="K19" s="70"/>
      <c r="L19" s="70"/>
    </row>
    <row r="20" spans="2:12" x14ac:dyDescent="0.25">
      <c r="B20" s="31">
        <v>500</v>
      </c>
      <c r="C20" s="86">
        <v>610</v>
      </c>
      <c r="D20" s="42"/>
      <c r="E20" s="41">
        <v>1</v>
      </c>
      <c r="F20" s="24"/>
      <c r="G20" s="38">
        <f>B20*E20</f>
        <v>500</v>
      </c>
      <c r="H20" s="38">
        <f>C20*E20</f>
        <v>610</v>
      </c>
      <c r="J20" s="21"/>
      <c r="K20" s="70"/>
      <c r="L20" s="70"/>
    </row>
    <row r="21" spans="2:12" x14ac:dyDescent="0.25">
      <c r="B21" s="31"/>
      <c r="C21" s="30"/>
      <c r="D21" s="42"/>
      <c r="E21" s="41"/>
      <c r="F21" s="24"/>
      <c r="G21" s="38">
        <f>B21*E21</f>
        <v>0</v>
      </c>
      <c r="H21" s="38">
        <f>C21*E21</f>
        <v>0</v>
      </c>
      <c r="J21" s="21"/>
      <c r="K21" s="70"/>
      <c r="L21" s="70"/>
    </row>
    <row r="22" spans="2:12" x14ac:dyDescent="0.25">
      <c r="B22" s="31"/>
      <c r="C22" s="30"/>
      <c r="D22" s="42"/>
      <c r="E22" s="41"/>
      <c r="F22" s="24"/>
      <c r="G22" s="39">
        <f>B22*E22</f>
        <v>0</v>
      </c>
      <c r="H22" s="39">
        <f>C22*E22</f>
        <v>0</v>
      </c>
      <c r="J22" s="21"/>
      <c r="K22" s="70"/>
      <c r="L22" s="70"/>
    </row>
    <row r="23" spans="2:12" x14ac:dyDescent="0.25">
      <c r="B23" s="24"/>
      <c r="C23" s="24"/>
      <c r="D23" s="42"/>
      <c r="E23" s="27"/>
      <c r="F23" s="24"/>
      <c r="G23" s="40">
        <f>SUM(G20:G22)</f>
        <v>500</v>
      </c>
      <c r="H23" s="40">
        <f>SUM(H20:H22)</f>
        <v>610</v>
      </c>
      <c r="J23" s="21"/>
      <c r="K23" s="70"/>
      <c r="L23" s="70"/>
    </row>
    <row r="24" spans="2:12" ht="13.8" thickBot="1" x14ac:dyDescent="0.3">
      <c r="B24" s="24"/>
      <c r="C24" s="24"/>
      <c r="D24" s="24"/>
      <c r="E24" s="24"/>
      <c r="F24" s="24"/>
      <c r="J24" s="21"/>
      <c r="K24" s="70"/>
      <c r="L24" s="70"/>
    </row>
    <row r="25" spans="2:12" ht="13.8" x14ac:dyDescent="0.25">
      <c r="B25" s="62" t="s">
        <v>51</v>
      </c>
      <c r="C25" s="5"/>
      <c r="D25" s="32"/>
      <c r="E25" s="5"/>
      <c r="F25" s="5"/>
      <c r="G25" s="45" t="s">
        <v>17</v>
      </c>
      <c r="H25" s="46" t="s">
        <v>18</v>
      </c>
      <c r="J25" s="21"/>
      <c r="K25" s="70"/>
      <c r="L25" s="70"/>
    </row>
    <row r="26" spans="2:12" x14ac:dyDescent="0.25">
      <c r="B26" s="37" t="s">
        <v>4</v>
      </c>
      <c r="C26" s="37" t="s">
        <v>5</v>
      </c>
      <c r="D26" s="26"/>
      <c r="E26" s="24"/>
      <c r="F26" s="24"/>
      <c r="J26" s="21"/>
      <c r="K26" s="70"/>
      <c r="L26" s="70"/>
    </row>
    <row r="27" spans="2:12" x14ac:dyDescent="0.25">
      <c r="B27" s="31">
        <v>1000</v>
      </c>
      <c r="C27" s="30">
        <v>987</v>
      </c>
      <c r="D27" s="43"/>
      <c r="E27" s="41">
        <v>1</v>
      </c>
      <c r="F27" s="24"/>
      <c r="G27" s="38">
        <f>B27*E27</f>
        <v>1000</v>
      </c>
      <c r="H27" s="38">
        <f>C27*E27</f>
        <v>987</v>
      </c>
      <c r="J27" s="21"/>
      <c r="K27" s="70"/>
      <c r="L27" s="70"/>
    </row>
    <row r="28" spans="2:12" x14ac:dyDescent="0.25">
      <c r="B28" s="31"/>
      <c r="C28" s="30"/>
      <c r="D28" s="90"/>
      <c r="E28" s="41"/>
      <c r="F28" s="24"/>
      <c r="G28" s="38">
        <f>B28*E28</f>
        <v>0</v>
      </c>
      <c r="H28" s="38">
        <f>C28*E28</f>
        <v>0</v>
      </c>
      <c r="J28" s="21"/>
      <c r="K28" s="70"/>
      <c r="L28" s="70"/>
    </row>
    <row r="29" spans="2:12" x14ac:dyDescent="0.25">
      <c r="B29" s="31"/>
      <c r="C29" s="30"/>
      <c r="D29" s="43"/>
      <c r="E29" s="41"/>
      <c r="F29" s="24"/>
      <c r="G29" s="38">
        <f>B29*E29</f>
        <v>0</v>
      </c>
      <c r="H29" s="38">
        <f>C29*E29</f>
        <v>0</v>
      </c>
      <c r="J29" s="21"/>
      <c r="K29" s="70"/>
      <c r="L29" s="70"/>
    </row>
    <row r="30" spans="2:12" x14ac:dyDescent="0.25">
      <c r="B30" s="31"/>
      <c r="C30" s="30"/>
      <c r="D30" s="43"/>
      <c r="E30" s="41"/>
      <c r="F30" s="24"/>
      <c r="G30" s="39">
        <f>B30*E30</f>
        <v>0</v>
      </c>
      <c r="H30" s="39">
        <f>C30*E30</f>
        <v>0</v>
      </c>
      <c r="J30" s="21"/>
      <c r="K30" s="70"/>
      <c r="L30" s="70"/>
    </row>
    <row r="31" spans="2:12" x14ac:dyDescent="0.25">
      <c r="B31" s="24"/>
      <c r="C31" s="24"/>
      <c r="D31" s="42"/>
      <c r="E31" s="27"/>
      <c r="F31" s="24"/>
      <c r="G31" s="40">
        <f>SUM(G27:G30)</f>
        <v>1000</v>
      </c>
      <c r="H31" s="40">
        <f>SUM(H27:H30)</f>
        <v>987</v>
      </c>
      <c r="J31" s="21"/>
      <c r="K31" s="70"/>
      <c r="L31" s="70"/>
    </row>
    <row r="32" spans="2:12" ht="13.8" thickBot="1" x14ac:dyDescent="0.3">
      <c r="B32" s="24"/>
      <c r="C32" s="24"/>
      <c r="D32" s="24"/>
      <c r="E32" s="24"/>
      <c r="F32" s="24"/>
      <c r="J32" s="21"/>
      <c r="K32" s="70"/>
      <c r="L32" s="70"/>
    </row>
    <row r="33" spans="1:11" ht="14.4" thickBot="1" x14ac:dyDescent="0.3">
      <c r="B33" s="28" t="s">
        <v>1</v>
      </c>
      <c r="C33" s="23"/>
      <c r="D33" s="23"/>
      <c r="E33" s="23"/>
      <c r="F33" s="23"/>
      <c r="G33" s="45" t="s">
        <v>17</v>
      </c>
      <c r="H33" s="47" t="s">
        <v>18</v>
      </c>
    </row>
    <row r="34" spans="1:11" ht="22.05" customHeight="1" x14ac:dyDescent="0.25">
      <c r="G34" s="51">
        <f>SUM(G9,G16,G23,G31)</f>
        <v>22925</v>
      </c>
      <c r="H34" s="51">
        <f>SUM(H9,H16,H23,H31)</f>
        <v>17398.45</v>
      </c>
    </row>
    <row r="36" spans="1:11" ht="4.05" customHeight="1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</row>
  </sheetData>
  <mergeCells count="2">
    <mergeCell ref="B2:H2"/>
    <mergeCell ref="B1:F1"/>
  </mergeCells>
  <phoneticPr fontId="2" type="noConversion"/>
  <printOptions horizontalCentered="1"/>
  <pageMargins left="0.75" right="0.75" top="1" bottom="1" header="0.5" footer="0.5"/>
  <pageSetup scale="57" orientation="portrait" horizontalDpi="4294967292" verticalDpi="4294967292" r:id="rId1"/>
  <colBreaks count="1" manualBreakCount="1">
    <brk id="11" max="1048575" man="1" pt="1"/>
  </colBreaks>
  <ignoredErrors>
    <ignoredError sqref="BGD7165:BGD7933 BGD3581:BGD4093 BGD5373:BGD5885" emptyCellReference="1"/>
  </ignoredErrors>
  <drawing r:id="rId2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published="0">
    <pageSetUpPr fitToPage="1"/>
  </sheetPr>
  <dimension ref="A1:J14"/>
  <sheetViews>
    <sheetView showGridLines="0" tabSelected="1" workbookViewId="0">
      <selection activeCell="C27" sqref="C27"/>
    </sheetView>
  </sheetViews>
  <sheetFormatPr defaultColWidth="9.109375" defaultRowHeight="13.2" x14ac:dyDescent="0.25"/>
  <cols>
    <col min="1" max="1" width="1.109375" style="1" customWidth="1"/>
    <col min="2" max="2" width="25.44140625" style="1" customWidth="1"/>
    <col min="3" max="4" width="21" style="1" customWidth="1"/>
    <col min="5" max="5" width="2" style="1" customWidth="1"/>
    <col min="6" max="6" width="55.6640625" style="1" customWidth="1"/>
    <col min="7" max="7" width="1" style="1" customWidth="1"/>
    <col min="8" max="16384" width="9.109375" style="1"/>
  </cols>
  <sheetData>
    <row r="1" spans="1:10" ht="73.05" customHeight="1" thickBot="1" x14ac:dyDescent="0.7">
      <c r="A1" s="66"/>
      <c r="B1" s="97" t="str">
        <f>Expense!B2</f>
        <v>2023 District 35 Conference</v>
      </c>
      <c r="C1" s="98"/>
      <c r="D1" s="98"/>
      <c r="E1" s="98"/>
      <c r="F1" s="98"/>
      <c r="G1" s="69">
        <v>39709</v>
      </c>
      <c r="H1" s="73"/>
      <c r="I1" s="74"/>
      <c r="J1" s="74"/>
    </row>
    <row r="2" spans="1:10" ht="30.75" customHeight="1" x14ac:dyDescent="0.25">
      <c r="A2" s="68"/>
      <c r="B2" s="91" t="s">
        <v>43</v>
      </c>
      <c r="C2" s="95"/>
      <c r="D2" s="95"/>
      <c r="E2" s="95"/>
      <c r="F2" s="95"/>
      <c r="G2" s="95"/>
    </row>
    <row r="3" spans="1:10" ht="13.8" thickBot="1" x14ac:dyDescent="0.3">
      <c r="B3" s="24"/>
      <c r="C3" s="24"/>
      <c r="D3" s="25"/>
      <c r="E3" s="3"/>
      <c r="F3" s="3"/>
      <c r="G3" s="3"/>
    </row>
    <row r="4" spans="1:10" ht="18" customHeight="1" thickBot="1" x14ac:dyDescent="0.35">
      <c r="B4" s="57"/>
      <c r="C4" s="58" t="s">
        <v>4</v>
      </c>
      <c r="D4" s="55" t="s">
        <v>5</v>
      </c>
      <c r="E4" s="3"/>
      <c r="F4" s="64" t="s">
        <v>3</v>
      </c>
      <c r="G4" s="3"/>
    </row>
    <row r="5" spans="1:10" x14ac:dyDescent="0.25">
      <c r="B5" s="36" t="s">
        <v>14</v>
      </c>
      <c r="C5" s="59">
        <f>Income!G34</f>
        <v>22925</v>
      </c>
      <c r="D5" s="54">
        <f>Income!H34</f>
        <v>17398.45</v>
      </c>
      <c r="E5" s="3"/>
      <c r="F5" s="63"/>
      <c r="G5" s="3"/>
    </row>
    <row r="6" spans="1:10" x14ac:dyDescent="0.25">
      <c r="B6" s="60" t="s">
        <v>15</v>
      </c>
      <c r="C6" s="59">
        <f>Expense!C54</f>
        <v>25972.7</v>
      </c>
      <c r="D6" s="56">
        <f>Expense!D54</f>
        <v>18308.86</v>
      </c>
      <c r="E6" s="3"/>
      <c r="F6" s="63"/>
      <c r="G6" s="3"/>
    </row>
    <row r="7" spans="1:10" ht="13.8" thickBot="1" x14ac:dyDescent="0.3">
      <c r="B7" s="36"/>
      <c r="C7" s="38"/>
      <c r="D7" s="38"/>
      <c r="E7" s="3"/>
      <c r="F7" s="63"/>
      <c r="G7" s="3"/>
    </row>
    <row r="8" spans="1:10" ht="16.8" thickBot="1" x14ac:dyDescent="0.35">
      <c r="B8" s="53" t="s">
        <v>16</v>
      </c>
      <c r="C8" s="52"/>
      <c r="D8" s="52"/>
      <c r="E8" s="3"/>
      <c r="F8" s="63"/>
      <c r="G8" s="3"/>
    </row>
    <row r="9" spans="1:10" ht="25.05" customHeight="1" x14ac:dyDescent="0.25">
      <c r="C9" s="65">
        <f>C5-C6</f>
        <v>-3047.7000000000007</v>
      </c>
      <c r="D9" s="65">
        <f>D5-D6</f>
        <v>-910.40999999999985</v>
      </c>
      <c r="E9" s="3"/>
      <c r="F9" s="63"/>
      <c r="G9" s="3"/>
    </row>
    <row r="10" spans="1:10" x14ac:dyDescent="0.25">
      <c r="F10" s="21"/>
    </row>
    <row r="11" spans="1:10" x14ac:dyDescent="0.25">
      <c r="F11" s="21"/>
    </row>
    <row r="12" spans="1:10" ht="11.25" customHeight="1" x14ac:dyDescent="0.25">
      <c r="F12" s="21"/>
    </row>
    <row r="14" spans="1:10" ht="18.75" customHeight="1" x14ac:dyDescent="0.25">
      <c r="A14" s="12"/>
      <c r="B14" s="12"/>
      <c r="C14" s="12"/>
      <c r="D14" s="12"/>
      <c r="E14" s="12"/>
      <c r="F14" s="12"/>
      <c r="G14" s="12"/>
    </row>
  </sheetData>
  <mergeCells count="2">
    <mergeCell ref="B2:G2"/>
    <mergeCell ref="B1:F1"/>
  </mergeCells>
  <phoneticPr fontId="2" type="noConversion"/>
  <printOptions horizontalCentered="1"/>
  <pageMargins left="0.75" right="0.75" top="1" bottom="1" header="0.5" footer="0.5"/>
  <pageSetup scale="58" orientation="portrait" r:id="rId1"/>
  <drawing r:id="rId2"/>
  <extLst>
    <ext xmlns:mx="http://schemas.microsoft.com/office/mac/excel/2008/main" uri="http://schemas.microsoft.com/office/mac/excel/2008/main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8D385-F160-914E-8D9D-E36F448DA086}">
  <sheetPr published="0"/>
  <dimension ref="A1:N28"/>
  <sheetViews>
    <sheetView zoomScale="140" zoomScaleNormal="140" workbookViewId="0">
      <selection activeCell="D18" sqref="D18"/>
    </sheetView>
  </sheetViews>
  <sheetFormatPr defaultColWidth="11.5546875" defaultRowHeight="13.2" x14ac:dyDescent="0.25"/>
  <cols>
    <col min="1" max="1" width="19.109375" bestFit="1" customWidth="1"/>
    <col min="2" max="2" width="11.109375" bestFit="1" customWidth="1"/>
    <col min="4" max="4" width="11.109375" bestFit="1" customWidth="1"/>
    <col min="8" max="8" width="10.77734375" style="79"/>
    <col min="9" max="9" width="13.109375" style="79" bestFit="1" customWidth="1"/>
  </cols>
  <sheetData>
    <row r="1" spans="1:14" x14ac:dyDescent="0.25">
      <c r="A1" s="78" t="s">
        <v>55</v>
      </c>
      <c r="B1" s="78" t="s">
        <v>69</v>
      </c>
      <c r="H1" s="78" t="s">
        <v>81</v>
      </c>
      <c r="I1" s="78" t="s">
        <v>82</v>
      </c>
      <c r="J1" s="78" t="s">
        <v>78</v>
      </c>
      <c r="K1" s="78" t="s">
        <v>80</v>
      </c>
      <c r="L1" s="78"/>
      <c r="M1" s="78"/>
      <c r="N1" s="78"/>
    </row>
    <row r="2" spans="1:14" x14ac:dyDescent="0.25">
      <c r="A2" s="78" t="s">
        <v>56</v>
      </c>
      <c r="B2" s="83">
        <v>16</v>
      </c>
      <c r="C2" s="79">
        <v>75</v>
      </c>
      <c r="D2" s="81">
        <f>B2*C2</f>
        <v>1200</v>
      </c>
      <c r="F2" s="80" t="s">
        <v>77</v>
      </c>
      <c r="G2">
        <f>B2+B5+B6+B7+B8</f>
        <v>80</v>
      </c>
      <c r="H2" s="79">
        <v>144.5</v>
      </c>
      <c r="I2" s="79">
        <f>G2*H2</f>
        <v>11560</v>
      </c>
      <c r="J2" s="81">
        <f>I2*0.24</f>
        <v>2774.4</v>
      </c>
      <c r="K2" s="81">
        <f>SUM(I2:J2)</f>
        <v>14334.4</v>
      </c>
      <c r="L2" s="89" t="s">
        <v>86</v>
      </c>
      <c r="M2" s="81"/>
    </row>
    <row r="3" spans="1:14" x14ac:dyDescent="0.25">
      <c r="A3" s="78" t="s">
        <v>57</v>
      </c>
      <c r="B3" s="83">
        <v>2</v>
      </c>
      <c r="C3" s="79">
        <v>10</v>
      </c>
      <c r="D3" s="81">
        <f t="shared" ref="D3:D16" si="0">B3*C3</f>
        <v>20</v>
      </c>
      <c r="F3" s="78" t="s">
        <v>79</v>
      </c>
      <c r="G3">
        <f>B9</f>
        <v>16</v>
      </c>
      <c r="H3" s="79">
        <v>33</v>
      </c>
      <c r="I3" s="79">
        <f>G3*H3</f>
        <v>528</v>
      </c>
      <c r="J3" s="81">
        <f t="shared" ref="J3:J7" si="1">I3*0.24</f>
        <v>126.72</v>
      </c>
      <c r="K3" s="81">
        <f t="shared" ref="K3:K6" si="2">SUM(I3:J3)</f>
        <v>654.72</v>
      </c>
      <c r="L3" s="81"/>
      <c r="M3" s="81"/>
    </row>
    <row r="4" spans="1:14" x14ac:dyDescent="0.25">
      <c r="A4" s="78" t="s">
        <v>70</v>
      </c>
      <c r="B4" s="83">
        <v>2</v>
      </c>
      <c r="C4" s="79">
        <v>0</v>
      </c>
      <c r="D4" s="81">
        <f t="shared" si="0"/>
        <v>0</v>
      </c>
      <c r="F4" s="78" t="s">
        <v>52</v>
      </c>
      <c r="G4">
        <f>B16</f>
        <v>14</v>
      </c>
      <c r="H4" s="79">
        <v>50</v>
      </c>
      <c r="I4" s="79">
        <f t="shared" ref="I4:I6" si="3">G4*H4</f>
        <v>700</v>
      </c>
      <c r="J4" s="81">
        <f t="shared" si="1"/>
        <v>168</v>
      </c>
      <c r="K4" s="81">
        <f t="shared" si="2"/>
        <v>868</v>
      </c>
    </row>
    <row r="5" spans="1:14" x14ac:dyDescent="0.25">
      <c r="A5" s="78" t="s">
        <v>58</v>
      </c>
      <c r="B5" s="83">
        <v>51</v>
      </c>
      <c r="C5" s="79">
        <v>100</v>
      </c>
      <c r="D5" s="81">
        <f t="shared" si="0"/>
        <v>5100</v>
      </c>
      <c r="F5" s="78" t="s">
        <v>64</v>
      </c>
      <c r="G5">
        <f>B12</f>
        <v>3</v>
      </c>
      <c r="H5" s="79">
        <v>28</v>
      </c>
      <c r="I5" s="79">
        <f t="shared" si="3"/>
        <v>84</v>
      </c>
      <c r="J5" s="81">
        <f t="shared" si="1"/>
        <v>20.16</v>
      </c>
      <c r="K5" s="81">
        <f t="shared" si="2"/>
        <v>104.16</v>
      </c>
    </row>
    <row r="6" spans="1:14" x14ac:dyDescent="0.25">
      <c r="A6" s="78" t="s">
        <v>59</v>
      </c>
      <c r="B6" s="83">
        <v>5</v>
      </c>
      <c r="C6" s="79">
        <v>150</v>
      </c>
      <c r="D6" s="81">
        <f t="shared" si="0"/>
        <v>750</v>
      </c>
      <c r="F6" s="78" t="s">
        <v>65</v>
      </c>
      <c r="G6">
        <f>B13</f>
        <v>7</v>
      </c>
      <c r="H6" s="79">
        <v>52.5</v>
      </c>
      <c r="I6" s="79">
        <f t="shared" si="3"/>
        <v>367.5</v>
      </c>
      <c r="J6" s="81">
        <f t="shared" si="1"/>
        <v>88.2</v>
      </c>
      <c r="K6" s="81">
        <f t="shared" si="2"/>
        <v>455.7</v>
      </c>
    </row>
    <row r="7" spans="1:14" x14ac:dyDescent="0.25">
      <c r="A7" s="78" t="s">
        <v>60</v>
      </c>
      <c r="B7" s="83">
        <v>5</v>
      </c>
      <c r="C7" s="79">
        <v>200</v>
      </c>
      <c r="D7" s="81">
        <f t="shared" si="0"/>
        <v>1000</v>
      </c>
      <c r="F7" s="78" t="s">
        <v>87</v>
      </c>
      <c r="G7">
        <f>B3+B14+B15</f>
        <v>31</v>
      </c>
      <c r="I7" s="79">
        <f>SUM(I2:I6)</f>
        <v>13239.5</v>
      </c>
      <c r="J7" s="81">
        <f t="shared" si="1"/>
        <v>3177.48</v>
      </c>
      <c r="K7" s="81">
        <f>SUM(K2:K6)</f>
        <v>16416.98</v>
      </c>
    </row>
    <row r="8" spans="1:14" x14ac:dyDescent="0.25">
      <c r="A8" s="78" t="s">
        <v>61</v>
      </c>
      <c r="B8" s="83">
        <v>3</v>
      </c>
      <c r="C8" s="79">
        <v>250</v>
      </c>
      <c r="D8" s="81">
        <f t="shared" si="0"/>
        <v>750</v>
      </c>
      <c r="F8" s="78" t="s">
        <v>88</v>
      </c>
      <c r="G8">
        <f>B10+B11</f>
        <v>17</v>
      </c>
      <c r="H8" s="87" t="s">
        <v>84</v>
      </c>
      <c r="I8" s="79">
        <v>2000</v>
      </c>
      <c r="K8" s="81">
        <f>I7+J7</f>
        <v>16416.98</v>
      </c>
      <c r="L8" t="b">
        <f>K7=K8</f>
        <v>1</v>
      </c>
    </row>
    <row r="9" spans="1:14" x14ac:dyDescent="0.25">
      <c r="A9" s="78" t="s">
        <v>53</v>
      </c>
      <c r="B9" s="83">
        <v>16</v>
      </c>
      <c r="C9" s="79">
        <v>40</v>
      </c>
      <c r="D9" s="81">
        <f t="shared" si="0"/>
        <v>640</v>
      </c>
      <c r="G9">
        <f>SUM(G2:G8)</f>
        <v>168</v>
      </c>
      <c r="I9" s="79">
        <f>I7-I8</f>
        <v>11239.5</v>
      </c>
    </row>
    <row r="10" spans="1:14" x14ac:dyDescent="0.25">
      <c r="A10" s="78" t="s">
        <v>62</v>
      </c>
      <c r="B10" s="83">
        <v>14</v>
      </c>
      <c r="C10" s="79">
        <v>150</v>
      </c>
      <c r="D10" s="81">
        <f t="shared" si="0"/>
        <v>2100</v>
      </c>
      <c r="E10" s="88" t="s">
        <v>85</v>
      </c>
    </row>
    <row r="11" spans="1:14" x14ac:dyDescent="0.25">
      <c r="A11" s="78" t="s">
        <v>63</v>
      </c>
      <c r="B11" s="83">
        <v>3</v>
      </c>
      <c r="C11" s="79">
        <v>200</v>
      </c>
      <c r="D11" s="81">
        <f t="shared" si="0"/>
        <v>600</v>
      </c>
    </row>
    <row r="12" spans="1:14" x14ac:dyDescent="0.25">
      <c r="A12" s="78" t="s">
        <v>64</v>
      </c>
      <c r="B12" s="83">
        <v>3</v>
      </c>
      <c r="C12" s="79">
        <v>45</v>
      </c>
      <c r="D12" s="81">
        <f t="shared" si="0"/>
        <v>135</v>
      </c>
    </row>
    <row r="13" spans="1:14" x14ac:dyDescent="0.25">
      <c r="A13" s="78" t="s">
        <v>65</v>
      </c>
      <c r="B13" s="83">
        <v>7</v>
      </c>
      <c r="C13" s="79">
        <v>75</v>
      </c>
      <c r="D13" s="81">
        <f t="shared" si="0"/>
        <v>525</v>
      </c>
    </row>
    <row r="14" spans="1:14" x14ac:dyDescent="0.25">
      <c r="A14" s="78" t="s">
        <v>66</v>
      </c>
      <c r="B14" s="83">
        <v>16</v>
      </c>
      <c r="C14" s="79">
        <v>10</v>
      </c>
      <c r="D14" s="81">
        <f t="shared" si="0"/>
        <v>160</v>
      </c>
    </row>
    <row r="15" spans="1:14" x14ac:dyDescent="0.25">
      <c r="A15" s="78" t="s">
        <v>67</v>
      </c>
      <c r="B15" s="83">
        <v>13</v>
      </c>
      <c r="C15" s="79">
        <v>25</v>
      </c>
      <c r="D15" s="81">
        <f t="shared" si="0"/>
        <v>325</v>
      </c>
    </row>
    <row r="16" spans="1:14" x14ac:dyDescent="0.25">
      <c r="A16" s="78" t="s">
        <v>68</v>
      </c>
      <c r="B16" s="83">
        <v>14</v>
      </c>
      <c r="C16" s="79">
        <v>65</v>
      </c>
      <c r="D16" s="81">
        <f t="shared" si="0"/>
        <v>910</v>
      </c>
    </row>
    <row r="17" spans="1:5" x14ac:dyDescent="0.25">
      <c r="A17" s="78" t="s">
        <v>71</v>
      </c>
      <c r="B17">
        <f>SUM(B2:B16)</f>
        <v>170</v>
      </c>
      <c r="C17" s="79"/>
      <c r="D17" s="81">
        <f>SUM(D2:D16)</f>
        <v>14215</v>
      </c>
    </row>
    <row r="18" spans="1:5" x14ac:dyDescent="0.25">
      <c r="D18" s="81">
        <f>D17-B19</f>
        <v>-1446.4500000000007</v>
      </c>
      <c r="E18" s="78" t="s">
        <v>89</v>
      </c>
    </row>
    <row r="19" spans="1:5" x14ac:dyDescent="0.25">
      <c r="A19" s="78" t="s">
        <v>72</v>
      </c>
      <c r="B19" s="79">
        <v>15661.45</v>
      </c>
    </row>
    <row r="20" spans="1:5" x14ac:dyDescent="0.25">
      <c r="A20" s="78" t="s">
        <v>73</v>
      </c>
      <c r="B20" s="82">
        <v>3125</v>
      </c>
    </row>
    <row r="21" spans="1:5" x14ac:dyDescent="0.25">
      <c r="A21" s="78" t="s">
        <v>74</v>
      </c>
      <c r="B21" s="79">
        <f>B19-B20</f>
        <v>12536.45</v>
      </c>
    </row>
    <row r="22" spans="1:5" x14ac:dyDescent="0.25">
      <c r="B22" s="79"/>
    </row>
    <row r="23" spans="1:5" x14ac:dyDescent="0.25">
      <c r="B23" s="79"/>
    </row>
    <row r="24" spans="1:5" x14ac:dyDescent="0.25">
      <c r="B24" s="79"/>
    </row>
    <row r="25" spans="1:5" x14ac:dyDescent="0.25">
      <c r="A25" s="78" t="s">
        <v>32</v>
      </c>
      <c r="B25" s="79"/>
    </row>
    <row r="26" spans="1:5" x14ac:dyDescent="0.25">
      <c r="A26" s="78" t="s">
        <v>75</v>
      </c>
      <c r="B26" s="79">
        <f>B20</f>
        <v>3125</v>
      </c>
    </row>
    <row r="27" spans="1:5" x14ac:dyDescent="0.25">
      <c r="A27" s="78" t="s">
        <v>76</v>
      </c>
      <c r="B27" s="82">
        <v>485</v>
      </c>
    </row>
    <row r="28" spans="1:5" x14ac:dyDescent="0.25">
      <c r="A28" s="78" t="s">
        <v>83</v>
      </c>
      <c r="B28" s="81">
        <f>SUM(B26:B27)</f>
        <v>3610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4BF16-D918-8046-9E98-B72A927021CA}">
  <sheetPr published="0"/>
  <dimension ref="A1:N28"/>
  <sheetViews>
    <sheetView zoomScale="140" zoomScaleNormal="140" workbookViewId="0">
      <selection activeCell="B2" sqref="B2"/>
    </sheetView>
  </sheetViews>
  <sheetFormatPr defaultColWidth="11.5546875" defaultRowHeight="13.2" x14ac:dyDescent="0.25"/>
  <cols>
    <col min="1" max="1" width="19.109375" bestFit="1" customWidth="1"/>
    <col min="2" max="2" width="11.109375" bestFit="1" customWidth="1"/>
    <col min="4" max="4" width="11.109375" bestFit="1" customWidth="1"/>
    <col min="8" max="8" width="10.77734375" style="79"/>
    <col min="9" max="9" width="13.109375" style="79" bestFit="1" customWidth="1"/>
  </cols>
  <sheetData>
    <row r="1" spans="1:14" x14ac:dyDescent="0.25">
      <c r="A1" s="78" t="s">
        <v>55</v>
      </c>
      <c r="B1" s="78" t="s">
        <v>69</v>
      </c>
      <c r="H1" s="78" t="s">
        <v>81</v>
      </c>
      <c r="I1" s="78" t="s">
        <v>82</v>
      </c>
      <c r="J1" s="78" t="s">
        <v>78</v>
      </c>
      <c r="K1" s="78" t="s">
        <v>80</v>
      </c>
      <c r="L1" s="78"/>
      <c r="M1" s="78"/>
      <c r="N1" s="78"/>
    </row>
    <row r="2" spans="1:14" x14ac:dyDescent="0.25">
      <c r="A2" s="78" t="s">
        <v>56</v>
      </c>
      <c r="B2" s="83">
        <v>16</v>
      </c>
      <c r="C2" s="79">
        <v>75</v>
      </c>
      <c r="D2" s="81">
        <f>B2*C2</f>
        <v>1200</v>
      </c>
      <c r="F2" s="80" t="s">
        <v>77</v>
      </c>
      <c r="G2">
        <f>B2+B5+B6+B7+B8</f>
        <v>81</v>
      </c>
      <c r="H2" s="79">
        <v>144.5</v>
      </c>
      <c r="I2" s="79">
        <v>12524.5</v>
      </c>
      <c r="J2" s="81">
        <f>I2*0.24</f>
        <v>3005.88</v>
      </c>
      <c r="K2" s="81">
        <f>SUM(I2:J2)</f>
        <v>15530.380000000001</v>
      </c>
      <c r="L2" s="89"/>
      <c r="M2" s="81"/>
    </row>
    <row r="3" spans="1:14" x14ac:dyDescent="0.25">
      <c r="A3" s="78" t="s">
        <v>57</v>
      </c>
      <c r="B3" s="83">
        <v>2</v>
      </c>
      <c r="C3" s="79">
        <v>10</v>
      </c>
      <c r="D3" s="81">
        <f t="shared" ref="D3:D16" si="0">B3*C3</f>
        <v>20</v>
      </c>
      <c r="F3" s="78" t="s">
        <v>79</v>
      </c>
      <c r="G3">
        <f>B9</f>
        <v>17</v>
      </c>
      <c r="H3" s="79">
        <v>33</v>
      </c>
      <c r="J3" s="81">
        <f t="shared" ref="J3:J7" si="1">I3*0.24</f>
        <v>0</v>
      </c>
      <c r="K3" s="81">
        <f t="shared" ref="K3:K6" si="2">SUM(I3:J3)</f>
        <v>0</v>
      </c>
      <c r="L3" s="81"/>
      <c r="M3" s="81"/>
    </row>
    <row r="4" spans="1:14" x14ac:dyDescent="0.25">
      <c r="A4" s="78" t="s">
        <v>70</v>
      </c>
      <c r="B4" s="83">
        <v>2</v>
      </c>
      <c r="C4" s="79">
        <v>0</v>
      </c>
      <c r="D4" s="81">
        <f t="shared" si="0"/>
        <v>0</v>
      </c>
      <c r="F4" s="78" t="s">
        <v>52</v>
      </c>
      <c r="G4">
        <f>B16</f>
        <v>14</v>
      </c>
      <c r="H4" s="79">
        <v>50</v>
      </c>
      <c r="J4" s="81">
        <f t="shared" si="1"/>
        <v>0</v>
      </c>
      <c r="K4" s="81">
        <f t="shared" si="2"/>
        <v>0</v>
      </c>
    </row>
    <row r="5" spans="1:14" x14ac:dyDescent="0.25">
      <c r="A5" s="78" t="s">
        <v>58</v>
      </c>
      <c r="B5" s="83">
        <v>51</v>
      </c>
      <c r="C5" s="79">
        <v>100</v>
      </c>
      <c r="D5" s="81">
        <f t="shared" si="0"/>
        <v>5100</v>
      </c>
      <c r="F5" s="78" t="s">
        <v>64</v>
      </c>
      <c r="G5">
        <f>B12</f>
        <v>3</v>
      </c>
      <c r="H5" s="79">
        <v>28</v>
      </c>
      <c r="J5" s="81">
        <f t="shared" si="1"/>
        <v>0</v>
      </c>
      <c r="K5" s="81">
        <f t="shared" si="2"/>
        <v>0</v>
      </c>
    </row>
    <row r="6" spans="1:14" x14ac:dyDescent="0.25">
      <c r="A6" s="78" t="s">
        <v>59</v>
      </c>
      <c r="B6" s="83">
        <v>6</v>
      </c>
      <c r="C6" s="79">
        <v>150</v>
      </c>
      <c r="D6" s="81">
        <f t="shared" si="0"/>
        <v>900</v>
      </c>
      <c r="F6" s="78" t="s">
        <v>65</v>
      </c>
      <c r="G6">
        <f>B13</f>
        <v>7</v>
      </c>
      <c r="H6" s="79">
        <v>52.5</v>
      </c>
      <c r="J6" s="81">
        <f t="shared" si="1"/>
        <v>0</v>
      </c>
      <c r="K6" s="81">
        <f t="shared" si="2"/>
        <v>0</v>
      </c>
    </row>
    <row r="7" spans="1:14" x14ac:dyDescent="0.25">
      <c r="A7" s="78" t="s">
        <v>60</v>
      </c>
      <c r="B7" s="83">
        <v>5</v>
      </c>
      <c r="C7" s="79">
        <v>200</v>
      </c>
      <c r="D7" s="81">
        <f t="shared" si="0"/>
        <v>1000</v>
      </c>
      <c r="F7" s="78" t="s">
        <v>87</v>
      </c>
      <c r="G7">
        <f>B3+B14+B15</f>
        <v>37</v>
      </c>
      <c r="I7" s="79">
        <f>SUM(I2:I6)</f>
        <v>12524.5</v>
      </c>
      <c r="J7" s="81">
        <f t="shared" si="1"/>
        <v>3005.88</v>
      </c>
      <c r="K7" s="81">
        <f>SUM(K2:K6)</f>
        <v>15530.380000000001</v>
      </c>
    </row>
    <row r="8" spans="1:14" x14ac:dyDescent="0.25">
      <c r="A8" s="78" t="s">
        <v>61</v>
      </c>
      <c r="B8" s="83">
        <v>3</v>
      </c>
      <c r="C8" s="79">
        <v>250</v>
      </c>
      <c r="D8" s="81">
        <f t="shared" si="0"/>
        <v>750</v>
      </c>
      <c r="F8" s="78" t="s">
        <v>88</v>
      </c>
      <c r="G8">
        <f>B10+B11</f>
        <v>17</v>
      </c>
      <c r="H8" s="87" t="s">
        <v>84</v>
      </c>
      <c r="I8" s="79">
        <v>2000</v>
      </c>
      <c r="K8" s="81">
        <f>I7+J7</f>
        <v>15530.380000000001</v>
      </c>
      <c r="L8" t="b">
        <f>K7=K8</f>
        <v>1</v>
      </c>
    </row>
    <row r="9" spans="1:14" x14ac:dyDescent="0.25">
      <c r="A9" s="78" t="s">
        <v>53</v>
      </c>
      <c r="B9" s="83">
        <v>17</v>
      </c>
      <c r="C9" s="79">
        <v>40</v>
      </c>
      <c r="D9" s="81">
        <f t="shared" si="0"/>
        <v>680</v>
      </c>
      <c r="G9">
        <f>SUM(G2:G8)</f>
        <v>176</v>
      </c>
      <c r="I9" s="79">
        <f>I7-I8</f>
        <v>10524.5</v>
      </c>
    </row>
    <row r="10" spans="1:14" x14ac:dyDescent="0.25">
      <c r="A10" s="78" t="s">
        <v>62</v>
      </c>
      <c r="B10" s="83">
        <v>14</v>
      </c>
      <c r="C10" s="79">
        <v>150</v>
      </c>
      <c r="D10" s="81">
        <f t="shared" si="0"/>
        <v>2100</v>
      </c>
      <c r="E10" s="88" t="s">
        <v>85</v>
      </c>
    </row>
    <row r="11" spans="1:14" x14ac:dyDescent="0.25">
      <c r="A11" s="78" t="s">
        <v>63</v>
      </c>
      <c r="B11" s="83">
        <v>3</v>
      </c>
      <c r="C11" s="79">
        <v>200</v>
      </c>
      <c r="D11" s="81">
        <f t="shared" si="0"/>
        <v>600</v>
      </c>
    </row>
    <row r="12" spans="1:14" x14ac:dyDescent="0.25">
      <c r="A12" s="78" t="s">
        <v>64</v>
      </c>
      <c r="B12" s="83">
        <v>3</v>
      </c>
      <c r="C12" s="79">
        <v>45</v>
      </c>
      <c r="D12" s="81">
        <f t="shared" si="0"/>
        <v>135</v>
      </c>
    </row>
    <row r="13" spans="1:14" x14ac:dyDescent="0.25">
      <c r="A13" s="78" t="s">
        <v>65</v>
      </c>
      <c r="B13" s="83">
        <v>7</v>
      </c>
      <c r="C13" s="79">
        <v>75</v>
      </c>
      <c r="D13" s="81">
        <f t="shared" si="0"/>
        <v>525</v>
      </c>
      <c r="I13" s="87"/>
    </row>
    <row r="14" spans="1:14" x14ac:dyDescent="0.25">
      <c r="A14" s="78" t="s">
        <v>66</v>
      </c>
      <c r="B14" s="83">
        <v>21</v>
      </c>
      <c r="C14" s="79">
        <v>10</v>
      </c>
      <c r="D14" s="81">
        <f t="shared" si="0"/>
        <v>210</v>
      </c>
    </row>
    <row r="15" spans="1:14" x14ac:dyDescent="0.25">
      <c r="A15" s="78" t="s">
        <v>67</v>
      </c>
      <c r="B15" s="83">
        <v>14</v>
      </c>
      <c r="C15" s="79">
        <v>25</v>
      </c>
      <c r="D15" s="81">
        <f t="shared" si="0"/>
        <v>350</v>
      </c>
    </row>
    <row r="16" spans="1:14" x14ac:dyDescent="0.25">
      <c r="A16" s="78" t="s">
        <v>68</v>
      </c>
      <c r="B16" s="83">
        <v>14</v>
      </c>
      <c r="C16" s="79">
        <v>65</v>
      </c>
      <c r="D16" s="81">
        <f t="shared" si="0"/>
        <v>910</v>
      </c>
    </row>
    <row r="17" spans="1:5" x14ac:dyDescent="0.25">
      <c r="A17" s="78" t="s">
        <v>71</v>
      </c>
      <c r="B17">
        <f>SUM(B2:B16)</f>
        <v>178</v>
      </c>
      <c r="C17" s="79"/>
      <c r="D17" s="81">
        <f>SUM(D2:D16)</f>
        <v>14480</v>
      </c>
    </row>
    <row r="18" spans="1:5" x14ac:dyDescent="0.25">
      <c r="D18" s="81">
        <f>D17-B19</f>
        <v>-1446.4500000000007</v>
      </c>
      <c r="E18" s="78" t="s">
        <v>89</v>
      </c>
    </row>
    <row r="19" spans="1:5" x14ac:dyDescent="0.25">
      <c r="A19" s="78" t="s">
        <v>72</v>
      </c>
      <c r="B19" s="79">
        <v>15926.45</v>
      </c>
    </row>
    <row r="20" spans="1:5" x14ac:dyDescent="0.25">
      <c r="A20" s="78" t="s">
        <v>73</v>
      </c>
      <c r="B20" s="82">
        <v>3125</v>
      </c>
    </row>
    <row r="21" spans="1:5" x14ac:dyDescent="0.25">
      <c r="A21" s="78" t="s">
        <v>74</v>
      </c>
      <c r="B21" s="79">
        <f>B19-B20</f>
        <v>12801.45</v>
      </c>
    </row>
    <row r="22" spans="1:5" x14ac:dyDescent="0.25">
      <c r="B22" s="79"/>
    </row>
    <row r="23" spans="1:5" x14ac:dyDescent="0.25">
      <c r="B23" s="79"/>
    </row>
    <row r="24" spans="1:5" x14ac:dyDescent="0.25">
      <c r="B24" s="79"/>
    </row>
    <row r="25" spans="1:5" x14ac:dyDescent="0.25">
      <c r="A25" s="78" t="s">
        <v>32</v>
      </c>
      <c r="B25" s="79"/>
    </row>
    <row r="26" spans="1:5" x14ac:dyDescent="0.25">
      <c r="A26" s="78" t="s">
        <v>75</v>
      </c>
      <c r="B26" s="79">
        <f>B20</f>
        <v>3125</v>
      </c>
    </row>
    <row r="27" spans="1:5" x14ac:dyDescent="0.25">
      <c r="A27" s="78" t="s">
        <v>76</v>
      </c>
      <c r="B27" s="82">
        <v>485</v>
      </c>
    </row>
    <row r="28" spans="1:5" x14ac:dyDescent="0.25">
      <c r="A28" s="78" t="s">
        <v>83</v>
      </c>
      <c r="B28" s="81">
        <f>SUM(B26:B27)</f>
        <v>3610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PDescription xmlns="4873beb7-5857-4685-be1f-d57550cc96cc" xsi:nil="true"/>
    <AssetExpire xmlns="4873beb7-5857-4685-be1f-d57550cc96cc">2100-01-01T00:00:00+00:00</AssetExpire>
    <IntlLangReviewDate xmlns="4873beb7-5857-4685-be1f-d57550cc96cc" xsi:nil="true"/>
    <SubmitterId xmlns="4873beb7-5857-4685-be1f-d57550cc96cc" xsi:nil="true"/>
    <IntlLangReview xmlns="4873beb7-5857-4685-be1f-d57550cc96cc" xsi:nil="true"/>
    <EditorialStatus xmlns="4873beb7-5857-4685-be1f-d57550cc96cc" xsi:nil="true"/>
    <OriginAsset xmlns="4873beb7-5857-4685-be1f-d57550cc96cc" xsi:nil="true"/>
    <Markets xmlns="4873beb7-5857-4685-be1f-d57550cc96cc"/>
    <AcquiredFrom xmlns="4873beb7-5857-4685-be1f-d57550cc96cc" xsi:nil="true"/>
    <AssetStart xmlns="4873beb7-5857-4685-be1f-d57550cc96cc">2009-05-30T21:57:31+00:00</AssetStart>
    <PublishStatusLookup xmlns="4873beb7-5857-4685-be1f-d57550cc96cc">
      <Value>273924</Value>
      <Value>1302690</Value>
    </PublishStatusLookup>
    <MarketSpecific xmlns="4873beb7-5857-4685-be1f-d57550cc96cc" xsi:nil="true"/>
    <APAuthor xmlns="4873beb7-5857-4685-be1f-d57550cc96cc">
      <UserInfo>
        <DisplayName/>
        <AccountId>191</AccountId>
        <AccountType/>
      </UserInfo>
    </APAuthor>
    <IntlLangReviewer xmlns="4873beb7-5857-4685-be1f-d57550cc96cc" xsi:nil="true"/>
    <CSXSubmissionDate xmlns="4873beb7-5857-4685-be1f-d57550cc96cc" xsi:nil="true"/>
    <NumericId xmlns="4873beb7-5857-4685-be1f-d57550cc96cc">-1</NumericId>
    <ParentAssetId xmlns="4873beb7-5857-4685-be1f-d57550cc96cc" xsi:nil="true"/>
    <OriginalSourceMarket xmlns="4873beb7-5857-4685-be1f-d57550cc96cc" xsi:nil="true"/>
    <ApprovalStatus xmlns="4873beb7-5857-4685-be1f-d57550cc96cc">InProgress</ApprovalStatus>
    <SourceTitle xmlns="4873beb7-5857-4685-be1f-d57550cc96cc">Event budget</SourceTitle>
    <CSXUpdate xmlns="4873beb7-5857-4685-be1f-d57550cc96cc">false</CSXUpdate>
    <IntlLocPriority xmlns="4873beb7-5857-4685-be1f-d57550cc96cc" xsi:nil="true"/>
    <UAProjectedTotalWords xmlns="4873beb7-5857-4685-be1f-d57550cc96cc" xsi:nil="true"/>
    <AssetType xmlns="4873beb7-5857-4685-be1f-d57550cc96cc">TP</AssetType>
    <MachineTranslated xmlns="4873beb7-5857-4685-be1f-d57550cc96cc">false</MachineTranslated>
    <TemplateStatus xmlns="4873beb7-5857-4685-be1f-d57550cc96cc">Complete</TemplateStatus>
    <OutputCachingOn xmlns="4873beb7-5857-4685-be1f-d57550cc96cc">false</OutputCachingOn>
    <IsSearchable xmlns="4873beb7-5857-4685-be1f-d57550cc96cc">false</IsSearchable>
    <HandoffToMSDN xmlns="4873beb7-5857-4685-be1f-d57550cc96cc" xsi:nil="true"/>
    <UALocRecommendation xmlns="4873beb7-5857-4685-be1f-d57550cc96cc">Never Localize</UALocRecommendation>
    <UALocComments xmlns="4873beb7-5857-4685-be1f-d57550cc96cc" xsi:nil="true"/>
    <ShowIn xmlns="4873beb7-5857-4685-be1f-d57550cc96cc">Show everywhere</ShowIn>
    <ThumbnailAssetId xmlns="4873beb7-5857-4685-be1f-d57550cc96cc" xsi:nil="true"/>
    <ContentItem xmlns="4873beb7-5857-4685-be1f-d57550cc96cc" xsi:nil="true"/>
    <LastModifiedDateTime xmlns="4873beb7-5857-4685-be1f-d57550cc96cc" xsi:nil="true"/>
    <ClipArtFilename xmlns="4873beb7-5857-4685-be1f-d57550cc96cc" xsi:nil="true"/>
    <CSXHash xmlns="4873beb7-5857-4685-be1f-d57550cc96cc" xsi:nil="true"/>
    <DirectSourceMarket xmlns="4873beb7-5857-4685-be1f-d57550cc96cc" xsi:nil="true"/>
    <PlannedPubDate xmlns="4873beb7-5857-4685-be1f-d57550cc96cc" xsi:nil="true"/>
    <ArtSampleDocs xmlns="4873beb7-5857-4685-be1f-d57550cc96cc" xsi:nil="true"/>
    <TrustLevel xmlns="4873beb7-5857-4685-be1f-d57550cc96cc">1 Microsoft Managed Content</TrustLevel>
    <CSXSubmissionMarket xmlns="4873beb7-5857-4685-be1f-d57550cc96cc" xsi:nil="true"/>
    <VoteCount xmlns="4873beb7-5857-4685-be1f-d57550cc96cc" xsi:nil="true"/>
    <BusinessGroup xmlns="4873beb7-5857-4685-be1f-d57550cc96cc" xsi:nil="true"/>
    <TimesCloned xmlns="4873beb7-5857-4685-be1f-d57550cc96cc" xsi:nil="true"/>
    <AverageRating xmlns="4873beb7-5857-4685-be1f-d57550cc96cc" xsi:nil="true"/>
    <Provider xmlns="4873beb7-5857-4685-be1f-d57550cc96cc">EY006220130</Provider>
    <UACurrentWords xmlns="4873beb7-5857-4685-be1f-d57550cc96cc">0</UACurrentWords>
    <AssetId xmlns="4873beb7-5857-4685-be1f-d57550cc96cc">TP010336274</AssetId>
    <APEditor xmlns="4873beb7-5857-4685-be1f-d57550cc96cc">
      <UserInfo>
        <DisplayName/>
        <AccountId>92</AccountId>
        <AccountType/>
      </UserInfo>
    </APEditor>
    <DSATActionTaken xmlns="4873beb7-5857-4685-be1f-d57550cc96cc" xsi:nil="true"/>
    <IsDeleted xmlns="4873beb7-5857-4685-be1f-d57550cc96cc">false</IsDeleted>
    <PublishTargets xmlns="4873beb7-5857-4685-be1f-d57550cc96cc">OfficeOnline</PublishTargets>
    <ApprovalLog xmlns="4873beb7-5857-4685-be1f-d57550cc96cc" xsi:nil="true"/>
    <BugNumber xmlns="4873beb7-5857-4685-be1f-d57550cc96cc">281</BugNumber>
    <CrawlForDependencies xmlns="4873beb7-5857-4685-be1f-d57550cc96cc">false</CrawlForDependencies>
    <LastHandOff xmlns="4873beb7-5857-4685-be1f-d57550cc96cc" xsi:nil="true"/>
    <Milestone xmlns="4873beb7-5857-4685-be1f-d57550cc96cc" xsi:nil="true"/>
    <UANotes xmlns="4873beb7-5857-4685-be1f-d57550cc96cc" xsi:nil="true"/>
    <PrimaryImageGen xmlns="4873beb7-5857-4685-be1f-d57550cc96cc">true</PrimaryImageGen>
    <TPFriendlyName xmlns="4873beb7-5857-4685-be1f-d57550cc96cc">Event budget</TPFriendlyName>
    <OpenTemplate xmlns="4873beb7-5857-4685-be1f-d57550cc96cc">true</OpenTemplate>
    <TPInstallLocation xmlns="4873beb7-5857-4685-be1f-d57550cc96cc">{My Templates}</TPInstallLocation>
    <TPCommandLine xmlns="4873beb7-5857-4685-be1f-d57550cc96cc">{XL} /t {FilePath}</TPCommandLine>
    <TPAppVersion xmlns="4873beb7-5857-4685-be1f-d57550cc96cc">12</TPAppVersion>
    <TPLaunchHelpLinkType xmlns="4873beb7-5857-4685-be1f-d57550cc96cc">Template</TPLaunchHelpLinkType>
    <TPLaunchHelpLink xmlns="4873beb7-5857-4685-be1f-d57550cc96cc" xsi:nil="true"/>
    <TPApplication xmlns="4873beb7-5857-4685-be1f-d57550cc96cc">Excel</TPApplication>
    <TPNamespace xmlns="4873beb7-5857-4685-be1f-d57550cc96cc">EXCEL</TPNamespace>
    <TPExecutable xmlns="4873beb7-5857-4685-be1f-d57550cc96cc" xsi:nil="true"/>
    <TPComponent xmlns="4873beb7-5857-4685-be1f-d57550cc96cc">EXCELFiles</TPComponent>
    <TPClientViewer xmlns="4873beb7-5857-4685-be1f-d57550cc96cc">Microsoft Office Excel</TPClientViewer>
    <LastPublishResultLookup xmlns="4873beb7-5857-4685-be1f-d57550cc96cc" xsi:nil="true"/>
    <PolicheckWords xmlns="4873beb7-5857-4685-be1f-d57550cc96cc" xsi:nil="true"/>
    <FriendlyTitle xmlns="4873beb7-5857-4685-be1f-d57550cc96cc" xsi:nil="true"/>
    <Manager xmlns="4873beb7-5857-4685-be1f-d57550cc96cc" xsi:nil="true"/>
    <EditorialTags xmlns="4873beb7-5857-4685-be1f-d57550cc96cc" xsi:nil="true"/>
    <LegacyData xmlns="4873beb7-5857-4685-be1f-d57550cc96cc" xsi:nil="true"/>
    <Downloads xmlns="4873beb7-5857-4685-be1f-d57550cc96cc">0</Downloads>
    <Providers xmlns="4873beb7-5857-4685-be1f-d57550cc96cc" xsi:nil="true"/>
    <TemplateTemplateType xmlns="4873beb7-5857-4685-be1f-d57550cc96cc">Excel 2007 Default</TemplateTemplateType>
    <OOCacheId xmlns="4873beb7-5857-4685-be1f-d57550cc96cc" xsi:nil="true"/>
    <BlockPublish xmlns="4873beb7-5857-4685-be1f-d57550cc96cc" xsi:nil="true"/>
    <CampaignTagsTaxHTField0 xmlns="4873beb7-5857-4685-be1f-d57550cc96cc">
      <Terms xmlns="http://schemas.microsoft.com/office/infopath/2007/PartnerControls"/>
    </CampaignTagsTaxHTField0>
    <LocLastLocAttemptVersionLookup xmlns="4873beb7-5857-4685-be1f-d57550cc96cc">105855</LocLastLocAttemptVersionLookup>
    <LocLastLocAttemptVersionTypeLookup xmlns="4873beb7-5857-4685-be1f-d57550cc96cc" xsi:nil="true"/>
    <LocMarketGroupTiers xmlns="4873beb7-5857-4685-be1f-d57550cc96cc" xsi:nil="true"/>
    <LocOverallPreviewStatusLookup xmlns="4873beb7-5857-4685-be1f-d57550cc96cc" xsi:nil="true"/>
    <LocOverallPublishStatusLookup xmlns="4873beb7-5857-4685-be1f-d57550cc96cc" xsi:nil="true"/>
    <TaxCatchAll xmlns="4873beb7-5857-4685-be1f-d57550cc96cc"/>
    <LocNewPublishedVersionLookup xmlns="4873beb7-5857-4685-be1f-d57550cc96cc" xsi:nil="true"/>
    <LocPublishedDependentAssetsLookup xmlns="4873beb7-5857-4685-be1f-d57550cc96cc" xsi:nil="true"/>
    <LocComments xmlns="4873beb7-5857-4685-be1f-d57550cc96cc" xsi:nil="true"/>
    <LocProcessedForMarketsLookup xmlns="4873beb7-5857-4685-be1f-d57550cc96cc" xsi:nil="true"/>
    <LocRecommendedHandoff xmlns="4873beb7-5857-4685-be1f-d57550cc96cc" xsi:nil="true"/>
    <LocManualTestRequired xmlns="4873beb7-5857-4685-be1f-d57550cc96cc" xsi:nil="true"/>
    <LocProcessedForHandoffsLookup xmlns="4873beb7-5857-4685-be1f-d57550cc96cc" xsi:nil="true"/>
    <LocOverallHandbackStatusLookup xmlns="4873beb7-5857-4685-be1f-d57550cc96cc" xsi:nil="true"/>
    <LocalizationTagsTaxHTField0 xmlns="4873beb7-5857-4685-be1f-d57550cc96cc">
      <Terms xmlns="http://schemas.microsoft.com/office/infopath/2007/PartnerControls"/>
    </LocalizationTagsTaxHTField0>
    <FeatureTagsTaxHTField0 xmlns="4873beb7-5857-4685-be1f-d57550cc96cc">
      <Terms xmlns="http://schemas.microsoft.com/office/infopath/2007/PartnerControls"/>
    </FeatureTagsTaxHTField0>
    <LocOverallLocStatusLookup xmlns="4873beb7-5857-4685-be1f-d57550cc96cc" xsi:nil="true"/>
    <LocPublishedLinkedAssetsLookup xmlns="4873beb7-5857-4685-be1f-d57550cc96cc" xsi:nil="true"/>
    <InternalTagsTaxHTField0 xmlns="4873beb7-5857-4685-be1f-d57550cc96cc">
      <Terms xmlns="http://schemas.microsoft.com/office/infopath/2007/PartnerControls"/>
    </InternalTagsTaxHTField0>
    <RecommendationsModifier xmlns="4873beb7-5857-4685-be1f-d57550cc96cc" xsi:nil="true"/>
    <ScenarioTagsTaxHTField0 xmlns="4873beb7-5857-4685-be1f-d57550cc96cc">
      <Terms xmlns="http://schemas.microsoft.com/office/infopath/2007/PartnerControls"/>
    </ScenarioTagsTaxHTField0>
    <OriginalRelease xmlns="4873beb7-5857-4685-be1f-d57550cc96cc">14</OriginalRelease>
    <LocMarketGroupTiers2 xmlns="4873beb7-5857-4685-be1f-d57550cc96c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TemplateFile" ma:contentTypeID="0x0101006EDDDB5EE6D98C44930B742096920B300400F5B6D36B3EF94B4E9A635CDF2A18F5B8" ma:contentTypeVersion="72" ma:contentTypeDescription="Create a new document." ma:contentTypeScope="" ma:versionID="a9fa4f1cb33d0adf6968f5be6bef4df8">
  <xsd:schema xmlns:xsd="http://www.w3.org/2001/XMLSchema" xmlns:xs="http://www.w3.org/2001/XMLSchema" xmlns:p="http://schemas.microsoft.com/office/2006/metadata/properties" xmlns:ns2="4873beb7-5857-4685-be1f-d57550cc96cc" targetNamespace="http://schemas.microsoft.com/office/2006/metadata/properties" ma:root="true" ma:fieldsID="55b7f5ed55d98ec7e6cb9419faa4821a" ns2:_="">
    <xsd:import namespace="4873beb7-5857-4685-be1f-d57550cc96cc"/>
    <xsd:element name="properties">
      <xsd:complexType>
        <xsd:sequence>
          <xsd:element name="documentManagement">
            <xsd:complexType>
              <xsd:all>
                <xsd:element ref="ns2:AcquiredFrom" minOccurs="0"/>
                <xsd:element ref="ns2:UACurrentWords" minOccurs="0"/>
                <xsd:element ref="ns2:TPApplication" minOccurs="0"/>
                <xsd:element ref="ns2:ApprovalLog" minOccurs="0"/>
                <xsd:element ref="ns2:ApprovalStatus" minOccurs="0"/>
                <xsd:element ref="ns2:AssetStart" minOccurs="0"/>
                <xsd:element ref="ns2:AssetExpire" minOccurs="0"/>
                <xsd:element ref="ns2:AssetId" minOccurs="0"/>
                <xsd:element ref="ns2:IsSearchable" minOccurs="0"/>
                <xsd:element ref="ns2:AssetType" minOccurs="0"/>
                <xsd:element ref="ns2:APAuthor" minOccurs="0"/>
                <xsd:element ref="ns2:AverageRating" minOccurs="0"/>
                <xsd:element ref="ns2:BlockPublish" minOccurs="0"/>
                <xsd:element ref="ns2:BugNumber" minOccurs="0"/>
                <xsd:element ref="ns2:CampaignTagsTaxHTField0" minOccurs="0"/>
                <xsd:element ref="ns2:TPClientViewer" minOccurs="0"/>
                <xsd:element ref="ns2:ClipArtFilename" minOccurs="0"/>
                <xsd:element ref="ns2:TPCommandLine" minOccurs="0"/>
                <xsd:element ref="ns2:TPComponent" minOccurs="0"/>
                <xsd:element ref="ns2:ContentItem" minOccurs="0"/>
                <xsd:element ref="ns2:CrawlForDependencies" minOccurs="0"/>
                <xsd:element ref="ns2:CSXHash" minOccurs="0"/>
                <xsd:element ref="ns2:CSXSubmissionMarket" minOccurs="0"/>
                <xsd:element ref="ns2:CSXUpdate" minOccurs="0"/>
                <xsd:element ref="ns2:IntlLangReviewDate" minOccurs="0"/>
                <xsd:element ref="ns2:IsDeleted" minOccurs="0"/>
                <xsd:element ref="ns2:APDescription" minOccurs="0"/>
                <xsd:element ref="ns2:DirectSourceMarket" minOccurs="0"/>
                <xsd:element ref="ns2:Downloads" minOccurs="0"/>
                <xsd:element ref="ns2:DSATActionTaken" minOccurs="0"/>
                <xsd:element ref="ns2:APEditor" minOccurs="0"/>
                <xsd:element ref="ns2:EditorialStatus" minOccurs="0"/>
                <xsd:element ref="ns2:EditorialTags" minOccurs="0"/>
                <xsd:element ref="ns2:TPExecutable" minOccurs="0"/>
                <xsd:element ref="ns2:FeatureTagsTaxHTField0" minOccurs="0"/>
                <xsd:element ref="ns2:TPFriendlyName" minOccurs="0"/>
                <xsd:element ref="ns2:FriendlyTitle" minOccurs="0"/>
                <xsd:element ref="ns2:PrimaryImageGen" minOccurs="0"/>
                <xsd:element ref="ns2:HandoffToMSDN" minOccurs="0"/>
                <xsd:element ref="ns2:InProjectListLookup" minOccurs="0"/>
                <xsd:element ref="ns2:TPInstallLocation" minOccurs="0"/>
                <xsd:element ref="ns2:InternalTagsTaxHTField0" minOccurs="0"/>
                <xsd:element ref="ns2:IntlLangReview" minOccurs="0"/>
                <xsd:element ref="ns2:IntlLangReviewer" minOccurs="0"/>
                <xsd:element ref="ns2:MarketSpecific" minOccurs="0"/>
                <xsd:element ref="ns2:LastCompleteVersionLookup" minOccurs="0"/>
                <xsd:element ref="ns2:LastHandOff" minOccurs="0"/>
                <xsd:element ref="ns2:LastModifiedDateTime" minOccurs="0"/>
                <xsd:element ref="ns2:LastPreviewErrorLookup" minOccurs="0"/>
                <xsd:element ref="ns2:LastPreviewResultLookup" minOccurs="0"/>
                <xsd:element ref="ns2:LastPreviewAttemptDateLookup" minOccurs="0"/>
                <xsd:element ref="ns2:LastPreviewedByLookup" minOccurs="0"/>
                <xsd:element ref="ns2:LastPreviewTimeLookup" minOccurs="0"/>
                <xsd:element ref="ns2:LastPreviewVersionLookup" minOccurs="0"/>
                <xsd:element ref="ns2:LastPublishErrorLookup" minOccurs="0"/>
                <xsd:element ref="ns2:LastPublishResultLookup" minOccurs="0"/>
                <xsd:element ref="ns2:LastPublishAttemptDateLookup" minOccurs="0"/>
                <xsd:element ref="ns2:LastPublishedByLookup" minOccurs="0"/>
                <xsd:element ref="ns2:LastPublishTimeLookup" minOccurs="0"/>
                <xsd:element ref="ns2:LastPublishVersionLookup" minOccurs="0"/>
                <xsd:element ref="ns2:TPLaunchHelpLinkType" minOccurs="0"/>
                <xsd:element ref="ns2:LegacyData" minOccurs="0"/>
                <xsd:element ref="ns2:TPLaunchHelpLink" minOccurs="0"/>
                <xsd:element ref="ns2:LocComments" minOccurs="0"/>
                <xsd:element ref="ns2:LocLastLocAttemptVersionLookup" minOccurs="0"/>
                <xsd:element ref="ns2:LocLastLocAttemptVersionTypeLookup" minOccurs="0"/>
                <xsd:element ref="ns2:LocManualTestRequired" minOccurs="0"/>
                <xsd:element ref="ns2:LocMarketGroupTiers2" minOccurs="0"/>
                <xsd:element ref="ns2:LocMarketGroupTiers" minOccurs="0"/>
                <xsd:element ref="ns2:LocNewPublishedVersionLookup" minOccurs="0"/>
                <xsd:element ref="ns2:LocOverallHandbackStatusLookup" minOccurs="0"/>
                <xsd:element ref="ns2:LocOverallLocStatusLookup" minOccurs="0"/>
                <xsd:element ref="ns2:LocOverallPreviewStatusLookup" minOccurs="0"/>
                <xsd:element ref="ns2:LocOverallPublishStatusLookup" minOccurs="0"/>
                <xsd:element ref="ns2:IntlLocPriority" minOccurs="0"/>
                <xsd:element ref="ns2:LocProcessedForHandoffsLookup" minOccurs="0"/>
                <xsd:element ref="ns2:LocProcessedForMarketsLookup" minOccurs="0"/>
                <xsd:element ref="ns2:LocPublishedDependentAssetsLookup" minOccurs="0"/>
                <xsd:element ref="ns2:LocPublishedLinkedAssetsLookup" minOccurs="0"/>
                <xsd:element ref="ns2:LocRecommendedHandoff" minOccurs="0"/>
                <xsd:element ref="ns2:LocalizationTagsTaxHTField0" minOccurs="0"/>
                <xsd:element ref="ns2:MachineTranslated" minOccurs="0"/>
                <xsd:element ref="ns2:Manager" minOccurs="0"/>
                <xsd:element ref="ns2:Markets" minOccurs="0"/>
                <xsd:element ref="ns2:Milestone" minOccurs="0"/>
                <xsd:element ref="ns2:TPNamespace" minOccurs="0"/>
                <xsd:element ref="ns2:NumericId" minOccurs="0"/>
                <xsd:element ref="ns2:NumOfRatingsLookup" minOccurs="0"/>
                <xsd:element ref="ns2:OOCacheId" minOccurs="0"/>
                <xsd:element ref="ns2:OpenTemplate" minOccurs="0"/>
                <xsd:element ref="ns2:OriginAsset" minOccurs="0"/>
                <xsd:element ref="ns2:OriginalRelease" minOccurs="0"/>
                <xsd:element ref="ns2:OriginalSourceMarket" minOccurs="0"/>
                <xsd:element ref="ns2:OutputCachingOn" minOccurs="0"/>
                <xsd:element ref="ns2:ParentAssetId" minOccurs="0"/>
                <xsd:element ref="ns2:PlannedPubDate" minOccurs="0"/>
                <xsd:element ref="ns2:PolicheckWords" minOccurs="0"/>
                <xsd:element ref="ns2:BusinessGroup" minOccurs="0"/>
                <xsd:element ref="ns2:UAProjectedTotalWords" minOccurs="0"/>
                <xsd:element ref="ns2:Provider" minOccurs="0"/>
                <xsd:element ref="ns2:Providers" minOccurs="0"/>
                <xsd:element ref="ns2:PublishStatusLookup" minOccurs="0"/>
                <xsd:element ref="ns2:PublishTargets" minOccurs="0"/>
                <xsd:element ref="ns2:RecommendationsModifier" minOccurs="0"/>
                <xsd:element ref="ns2:ArtSampleDocs" minOccurs="0"/>
                <xsd:element ref="ns2:ScenarioTagsTaxHTField0" minOccurs="0"/>
                <xsd:element ref="ns2:ShowIn" minOccurs="0"/>
                <xsd:element ref="ns2:SourceTitle" minOccurs="0"/>
                <xsd:element ref="ns2:CSXSubmissionDate" minOccurs="0"/>
                <xsd:element ref="ns2:SubmitterId" minOccurs="0"/>
                <xsd:element ref="ns2:TaxCatchAll" minOccurs="0"/>
                <xsd:element ref="ns2:TaxCatchAllLabel" minOccurs="0"/>
                <xsd:element ref="ns2:TemplateStatus" minOccurs="0"/>
                <xsd:element ref="ns2:TemplateTemplateType" minOccurs="0"/>
                <xsd:element ref="ns2:ThumbnailAssetId" minOccurs="0"/>
                <xsd:element ref="ns2:TimesCloned" minOccurs="0"/>
                <xsd:element ref="ns2:TrustLevel" minOccurs="0"/>
                <xsd:element ref="ns2:UALocComments" minOccurs="0"/>
                <xsd:element ref="ns2:UALocRecommendation" minOccurs="0"/>
                <xsd:element ref="ns2:UANotes" minOccurs="0"/>
                <xsd:element ref="ns2:TPAppVersion" minOccurs="0"/>
                <xsd:element ref="ns2:VoteCou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73beb7-5857-4685-be1f-d57550cc96cc" elementFormDefault="qualified">
    <xsd:import namespace="http://schemas.microsoft.com/office/2006/documentManagement/types"/>
    <xsd:import namespace="http://schemas.microsoft.com/office/infopath/2007/PartnerControls"/>
    <xsd:element name="AcquiredFrom" ma:index="1" nillable="true" ma:displayName="Acquired From" ma:default="Internal MS" ma:internalName="AcquiredFrom" ma:readOnly="false">
      <xsd:simpleType>
        <xsd:restriction base="dms:Choice">
          <xsd:enumeration value="Internal MS"/>
          <xsd:enumeration value="Community"/>
          <xsd:enumeration value="MVP"/>
          <xsd:enumeration value="Publisher"/>
          <xsd:enumeration value="Partner"/>
          <xsd:enumeration value="None"/>
        </xsd:restriction>
      </xsd:simpleType>
    </xsd:element>
    <xsd:element name="UACurrentWords" ma:index="2" nillable="true" ma:displayName="Actual Word Count" ma:default="" ma:internalName="UACurrentWords" ma:readOnly="false">
      <xsd:simpleType>
        <xsd:restriction base="dms:Unknown"/>
      </xsd:simpleType>
    </xsd:element>
    <xsd:element name="TPApplication" ma:index="3" nillable="true" ma:displayName="Application to Open Template With" ma:default="" ma:internalName="TPApplication">
      <xsd:simpleType>
        <xsd:restriction base="dms:Text"/>
      </xsd:simpleType>
    </xsd:element>
    <xsd:element name="ApprovalLog" ma:index="4" nillable="true" ma:displayName="Approval Log" ma:default="" ma:internalName="ApprovalLog" ma:readOnly="false">
      <xsd:simpleType>
        <xsd:restriction base="dms:Note"/>
      </xsd:simpleType>
    </xsd:element>
    <xsd:element name="ApprovalStatus" ma:index="5" nillable="true" ma:displayName="Approval Status" ma:default="InProgress" ma:internalName="ApprovalStatus" ma:readOnly="false">
      <xsd:simpleType>
        <xsd:restriction base="dms:Choice">
          <xsd:enumeration value="InProgress"/>
          <xsd:enumeration value="Rejected"/>
          <xsd:enumeration value="Questionable"/>
          <xsd:enumeration value="ApprovedAutomatic"/>
          <xsd:enumeration value="ApprovedManual"/>
          <xsd:enumeration value="On Hold"/>
          <xsd:enumeration value="Needs Review"/>
          <xsd:enumeration value="A Violation"/>
          <xsd:enumeration value="Unpublished Violation"/>
        </xsd:restriction>
      </xsd:simpleType>
    </xsd:element>
    <xsd:element name="AssetStart" ma:index="6" nillable="true" ma:displayName="Asset Begin Date" ma:default="[Today]" ma:internalName="AssetStart" ma:readOnly="false">
      <xsd:simpleType>
        <xsd:restriction base="dms:DateTime"/>
      </xsd:simpleType>
    </xsd:element>
    <xsd:element name="AssetExpire" ma:index="7" nillable="true" ma:displayName="Asset End Date" ma:default="2029-01-01T08:00:00Z" ma:format="DateTime" ma:internalName="AssetExpire" ma:readOnly="false">
      <xsd:simpleType>
        <xsd:restriction base="dms:DateTime"/>
      </xsd:simpleType>
    </xsd:element>
    <xsd:element name="AssetId" ma:index="8" nillable="true" ma:displayName="Asset ID" ma:default="" ma:indexed="true" ma:internalName="AssetId" ma:readOnly="false">
      <xsd:simpleType>
        <xsd:restriction base="dms:Text">
          <xsd:maxLength value="255"/>
        </xsd:restriction>
      </xsd:simpleType>
    </xsd:element>
    <xsd:element name="IsSearchable" ma:index="9" nillable="true" ma:displayName="Asset Searchable?" ma:default="true" ma:internalName="IsSearchable" ma:readOnly="false">
      <xsd:simpleType>
        <xsd:restriction base="dms:Boolean"/>
      </xsd:simpleType>
    </xsd:element>
    <xsd:element name="AssetType" ma:index="10" nillable="true" ma:displayName="Asset Type" ma:default="" ma:internalName="AssetType" ma:readOnly="false">
      <xsd:simpleType>
        <xsd:restriction base="dms:Unknown"/>
      </xsd:simpleType>
    </xsd:element>
    <xsd:element name="APAuthor" ma:index="11" nillable="true" ma:displayName="Author" ma:default="" ma:list="UserInfo" ma:internalName="APAutho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verageRating" ma:index="12" nillable="true" ma:displayName="Average Rating" ma:internalName="AverageRating" ma:readOnly="false">
      <xsd:simpleType>
        <xsd:restriction base="dms:Text"/>
      </xsd:simpleType>
    </xsd:element>
    <xsd:element name="BlockPublish" ma:index="13" nillable="true" ma:displayName="Block from Publishing?" ma:default="" ma:internalName="BlockPublish" ma:readOnly="false">
      <xsd:simpleType>
        <xsd:restriction base="dms:Boolean"/>
      </xsd:simpleType>
    </xsd:element>
    <xsd:element name="BugNumber" ma:index="14" nillable="true" ma:displayName="Bug Number" ma:default="" ma:internalName="BugNumber" ma:readOnly="false">
      <xsd:simpleType>
        <xsd:restriction base="dms:Text"/>
      </xsd:simpleType>
    </xsd:element>
    <xsd:element name="CampaignTagsTaxHTField0" ma:index="16" nillable="true" ma:taxonomy="true" ma:internalName="CampaignTagsTaxHTField0" ma:taxonomyFieldName="CampaignTags" ma:displayName="Campaigns" ma:readOnly="false" ma:default="" ma:fieldId="{1df42cc3-2301-4f11-a52a-6ead923c29ed}" ma:taxonomyMulti="true" ma:sspId="8f79753a-75d3-41f5-8ca3-40b843941b4f" ma:termSetId="ca0e50d4-faa1-44ce-961e-bb1441c60e6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PClientViewer" ma:index="17" nillable="true" ma:displayName="Client Viewer" ma:default="" ma:internalName="TPClientViewer">
      <xsd:simpleType>
        <xsd:restriction base="dms:Text"/>
      </xsd:simpleType>
    </xsd:element>
    <xsd:element name="ClipArtFilename" ma:index="18" nillable="true" ma:displayName="Clip Art Name" ma:default="" ma:internalName="ClipArtFilename" ma:readOnly="false">
      <xsd:simpleType>
        <xsd:restriction base="dms:Text"/>
      </xsd:simpleType>
    </xsd:element>
    <xsd:element name="TPCommandLine" ma:index="19" nillable="true" ma:displayName="Command Line" ma:default="" ma:internalName="TPCommandLine">
      <xsd:simpleType>
        <xsd:restriction base="dms:Text"/>
      </xsd:simpleType>
    </xsd:element>
    <xsd:element name="TPComponent" ma:index="20" nillable="true" ma:displayName="Component" ma:default="" ma:internalName="TPComponent">
      <xsd:simpleType>
        <xsd:restriction base="dms:Text"/>
      </xsd:simpleType>
    </xsd:element>
    <xsd:element name="ContentItem" ma:index="21" nillable="true" ma:displayName="Content Item" ma:default="" ma:hidden="true" ma:internalName="ContentItem" ma:readOnly="false">
      <xsd:simpleType>
        <xsd:restriction base="dms:Unknown"/>
      </xsd:simpleType>
    </xsd:element>
    <xsd:element name="CrawlForDependencies" ma:index="23" nillable="true" ma:displayName="Crawl for Dependencies?" ma:default="true" ma:internalName="CrawlForDependencies" ma:readOnly="false">
      <xsd:simpleType>
        <xsd:restriction base="dms:Boolean"/>
      </xsd:simpleType>
    </xsd:element>
    <xsd:element name="CSXHash" ma:index="26" nillable="true" ma:displayName="CSX Hash" ma:default="" ma:indexed="true" ma:internalName="CSXHash" ma:readOnly="false">
      <xsd:simpleType>
        <xsd:restriction base="dms:Text"/>
      </xsd:simpleType>
    </xsd:element>
    <xsd:element name="CSXSubmissionMarket" ma:index="27" nillable="true" ma:displayName="CSX Submission Market" ma:default="" ma:list="{2FBD1B11-2ACE-4FDC-B5A3-635D4ADF6F1B}" ma:internalName="CSXSubmissionMarket" ma:readOnly="false" ma:showField="MarketName" ma:web="4873beb7-5857-4685-be1f-d57550cc96cc">
      <xsd:simpleType>
        <xsd:restriction base="dms:Lookup"/>
      </xsd:simpleType>
    </xsd:element>
    <xsd:element name="CSXUpdate" ma:index="28" nillable="true" ma:displayName="CSX Updated?" ma:default="false" ma:internalName="CSXUpdate" ma:readOnly="false">
      <xsd:simpleType>
        <xsd:restriction base="dms:Boolean"/>
      </xsd:simpleType>
    </xsd:element>
    <xsd:element name="IntlLangReviewDate" ma:index="29" nillable="true" ma:displayName="Date to Complete Intl QA" ma:default="" ma:internalName="IntlLangReviewDate" ma:readOnly="false">
      <xsd:simpleType>
        <xsd:restriction base="dms:DateTime"/>
      </xsd:simpleType>
    </xsd:element>
    <xsd:element name="IsDeleted" ma:index="30" nillable="true" ma:displayName="Deleted?" ma:default="" ma:internalName="IsDeleted" ma:readOnly="false">
      <xsd:simpleType>
        <xsd:restriction base="dms:Boolean"/>
      </xsd:simpleType>
    </xsd:element>
    <xsd:element name="APDescription" ma:index="31" nillable="true" ma:displayName="Description" ma:default="" ma:internalName="APDescription" ma:readOnly="false">
      <xsd:simpleType>
        <xsd:restriction base="dms:Note"/>
      </xsd:simpleType>
    </xsd:element>
    <xsd:element name="DirectSourceMarket" ma:index="32" nillable="true" ma:displayName="Direct Source Market Group" ma:default="" ma:internalName="DirectSourceMarket" ma:readOnly="false">
      <xsd:simpleType>
        <xsd:restriction base="dms:Text"/>
      </xsd:simpleType>
    </xsd:element>
    <xsd:element name="Downloads" ma:index="33" nillable="true" ma:displayName="Downloads" ma:default="0" ma:hidden="true" ma:internalName="Downloads" ma:readOnly="false">
      <xsd:simpleType>
        <xsd:restriction base="dms:Unknown"/>
      </xsd:simpleType>
    </xsd:element>
    <xsd:element name="DSATActionTaken" ma:index="34" nillable="true" ma:displayName="DSAT Action Taken" ma:default="" ma:internalName="DSATActionTaken" ma:readOnly="false">
      <xsd:simpleType>
        <xsd:restriction base="dms:Choice">
          <xsd:enumeration value="Best Bets"/>
          <xsd:enumeration value="Expire"/>
          <xsd:enumeration value="Hide"/>
          <xsd:enumeration value="None"/>
        </xsd:restriction>
      </xsd:simpleType>
    </xsd:element>
    <xsd:element name="APEditor" ma:index="35" nillable="true" ma:displayName="Editor" ma:default="" ma:list="UserInfo" ma:internalName="APEdito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ialStatus" ma:index="36" nillable="true" ma:displayName="Editorial Status" ma:default="" ma:internalName="EditorialStatus" ma:readOnly="false">
      <xsd:simpleType>
        <xsd:restriction base="dms:Unknown"/>
      </xsd:simpleType>
    </xsd:element>
    <xsd:element name="EditorialTags" ma:index="37" nillable="true" ma:displayName="Editorial Tags" ma:default="" ma:internalName="EditorialTags" ma:readOnly="false">
      <xsd:simpleType>
        <xsd:restriction base="dms:Unknown"/>
      </xsd:simpleType>
    </xsd:element>
    <xsd:element name="TPExecutable" ma:index="38" nillable="true" ma:displayName="Executable" ma:default="" ma:internalName="TPExecutable">
      <xsd:simpleType>
        <xsd:restriction base="dms:Text"/>
      </xsd:simpleType>
    </xsd:element>
    <xsd:element name="FeatureTagsTaxHTField0" ma:index="40" nillable="true" ma:taxonomy="true" ma:internalName="FeatureTagsTaxHTField0" ma:taxonomyFieldName="FeatureTags" ma:displayName="Features" ma:readOnly="false" ma:default="" ma:fieldId="{7fc0d542-15c6-4882-a8e3-13bca44403fb}" ma:taxonomyMulti="true" ma:sspId="8f79753a-75d3-41f5-8ca3-40b843941b4f" ma:termSetId="f1ab6845-967d-4854-a0ba-4ec07f0f811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PFriendlyName" ma:index="41" nillable="true" ma:displayName="Friendly Name" ma:default="" ma:internalName="TPFriendlyName">
      <xsd:simpleType>
        <xsd:restriction base="dms:Text"/>
      </xsd:simpleType>
    </xsd:element>
    <xsd:element name="FriendlyTitle" ma:index="42" nillable="true" ma:displayName="Friendly Title" ma:default="" ma:description="Shorter title to be used when displaying search results" ma:internalName="FriendlyTitle" ma:readOnly="false">
      <xsd:simpleType>
        <xsd:restriction base="dms:Text"/>
      </xsd:simpleType>
    </xsd:element>
    <xsd:element name="PrimaryImageGen" ma:index="43" nillable="true" ma:displayName="Generate Images?" ma:default="true" ma:internalName="PrimaryImageGen">
      <xsd:simpleType>
        <xsd:restriction base="dms:Boolean"/>
      </xsd:simpleType>
    </xsd:element>
    <xsd:element name="HandoffToMSDN" ma:index="44" nillable="true" ma:displayName="Handoff To MSDN Date" ma:default="" ma:internalName="HandoffToMSDN" ma:readOnly="false">
      <xsd:simpleType>
        <xsd:restriction base="dms:DateTime"/>
      </xsd:simpleType>
    </xsd:element>
    <xsd:element name="InProjectListLookup" ma:index="45" nillable="true" ma:displayName="InProjectListLookup" ma:list="{9E343742-310B-4684-A24C-1D137CB4B230}" ma:internalName="InProjectListLookup" ma:readOnly="true" ma:showField="InProjectList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PInstallLocation" ma:index="46" nillable="true" ma:displayName="Install Location" ma:default="" ma:internalName="TPInstallLocation">
      <xsd:simpleType>
        <xsd:restriction base="dms:Text"/>
      </xsd:simpleType>
    </xsd:element>
    <xsd:element name="InternalTagsTaxHTField0" ma:index="48" nillable="true" ma:taxonomy="true" ma:internalName="InternalTagsTaxHTField0" ma:taxonomyFieldName="InternalTags" ma:displayName="Internal Tags" ma:readOnly="false" ma:default="" ma:fieldId="{1490b8a4-2706-41ec-b5e3-73176dccf34e}" ma:taxonomyMulti="true" ma:sspId="8f79753a-75d3-41f5-8ca3-40b843941b4f" ma:termSetId="82b6639e-f7fc-4c18-ad2d-003a6e70776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ntlLangReview" ma:index="49" nillable="true" ma:displayName="Intl Lang QA Review Required?" ma:default="" ma:internalName="IntlLangReview" ma:readOnly="false">
      <xsd:simpleType>
        <xsd:restriction base="dms:Boolean"/>
      </xsd:simpleType>
    </xsd:element>
    <xsd:element name="IntlLangReviewer" ma:index="50" nillable="true" ma:displayName="Intl Lang QA Reviewer" ma:default="" ma:internalName="IntlLangReviewer" ma:readOnly="false">
      <xsd:simpleType>
        <xsd:restriction base="dms:Text"/>
      </xsd:simpleType>
    </xsd:element>
    <xsd:element name="MarketSpecific" ma:index="51" nillable="true" ma:displayName="Is Market Specific?" ma:default="" ma:internalName="MarketSpecific" ma:readOnly="false">
      <xsd:simpleType>
        <xsd:restriction base="dms:Boolean"/>
      </xsd:simpleType>
    </xsd:element>
    <xsd:element name="LastCompleteVersionLookup" ma:index="52" nillable="true" ma:displayName="Last Complete Version Lookup" ma:default="" ma:list="{9E343742-310B-4684-A24C-1D137CB4B230}" ma:internalName="LastCompleteVersionLookup" ma:readOnly="true" ma:showField="LastCompleteVersion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HandOff" ma:index="53" nillable="true" ma:displayName="Last Hand-off" ma:default="" ma:internalName="LastHandOff" ma:readOnly="false">
      <xsd:simpleType>
        <xsd:restriction base="dms:DateTime"/>
      </xsd:simpleType>
    </xsd:element>
    <xsd:element name="LastModifiedDateTime" ma:index="54" nillable="true" ma:displayName="Last Modified Date" ma:default="" ma:internalName="LastModifiedDateTime" ma:readOnly="false">
      <xsd:simpleType>
        <xsd:restriction base="dms:DateTime"/>
      </xsd:simpleType>
    </xsd:element>
    <xsd:element name="LastPreviewErrorLookup" ma:index="55" nillable="true" ma:displayName="Last Preview Attempt Error" ma:default="" ma:list="{9E343742-310B-4684-A24C-1D137CB4B230}" ma:internalName="LastPreviewErrorLookup" ma:readOnly="true" ma:showField="LastPreviewError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ResultLookup" ma:index="56" nillable="true" ma:displayName="Last Preview Attempt Result" ma:default="" ma:list="{9E343742-310B-4684-A24C-1D137CB4B230}" ma:internalName="LastPreviewResultLookup" ma:readOnly="true" ma:showField="LastPreviewResult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AttemptDateLookup" ma:index="57" nillable="true" ma:displayName="Last Preview Attempted On" ma:default="" ma:list="{9E343742-310B-4684-A24C-1D137CB4B230}" ma:internalName="LastPreviewAttemptDateLookup" ma:readOnly="true" ma:showField="LastPreviewAttemptDate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edByLookup" ma:index="58" nillable="true" ma:displayName="Last Previewed By" ma:default="" ma:list="{9E343742-310B-4684-A24C-1D137CB4B230}" ma:internalName="LastPreviewedByLookup" ma:readOnly="true" ma:showField="LastPreviewedBy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TimeLookup" ma:index="59" nillable="true" ma:displayName="Last Previewed Date" ma:default="" ma:list="{9E343742-310B-4684-A24C-1D137CB4B230}" ma:internalName="LastPreviewTimeLookup" ma:readOnly="true" ma:showField="LastPreviewTime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VersionLookup" ma:index="60" nillable="true" ma:displayName="Last Previewed Version" ma:default="" ma:list="{9E343742-310B-4684-A24C-1D137CB4B230}" ma:internalName="LastPreviewVersionLookup" ma:readOnly="true" ma:showField="LastPreviewVersion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ErrorLookup" ma:index="61" nillable="true" ma:displayName="Last Publish Attempt Error" ma:default="" ma:list="{9E343742-310B-4684-A24C-1D137CB4B230}" ma:internalName="LastPublishErrorLookup" ma:readOnly="true" ma:showField="LastPublishError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ResultLookup" ma:index="62" nillable="true" ma:displayName="Last Publish Attempt Result" ma:default="" ma:list="{9E343742-310B-4684-A24C-1D137CB4B230}" ma:internalName="LastPublishResultLookup" ma:readOnly="true" ma:showField="LastPublishResult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AttemptDateLookup" ma:index="63" nillable="true" ma:displayName="Last Publish Attempted On" ma:default="" ma:list="{9E343742-310B-4684-A24C-1D137CB4B230}" ma:internalName="LastPublishAttemptDateLookup" ma:readOnly="true" ma:showField="LastPublishAttemptDate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edByLookup" ma:index="64" nillable="true" ma:displayName="Last Published By" ma:default="" ma:list="{9E343742-310B-4684-A24C-1D137CB4B230}" ma:internalName="LastPublishedByLookup" ma:readOnly="true" ma:showField="LastPublishedBy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TimeLookup" ma:index="65" nillable="true" ma:displayName="Last Published Date" ma:default="" ma:list="{9E343742-310B-4684-A24C-1D137CB4B230}" ma:internalName="LastPublishTimeLookup" ma:readOnly="true" ma:showField="LastPublishTime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VersionLookup" ma:index="66" nillable="true" ma:displayName="Last Published Version" ma:default="" ma:list="{9E343742-310B-4684-A24C-1D137CB4B230}" ma:internalName="LastPublishVersionLookup" ma:readOnly="true" ma:showField="LastPublishVersion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PLaunchHelpLinkType" ma:index="67" nillable="true" ma:displayName="Launch Help Link Type" ma:default="Template" ma:internalName="TPLaunchHelpLinkType">
      <xsd:simpleType>
        <xsd:restriction base="dms:Choice">
          <xsd:enumeration value="Template"/>
          <xsd:enumeration value="Training"/>
          <xsd:enumeration value="URL"/>
          <xsd:enumeration value="None"/>
        </xsd:restriction>
      </xsd:simpleType>
    </xsd:element>
    <xsd:element name="LegacyData" ma:index="68" nillable="true" ma:displayName="Legacy Data" ma:default="" ma:internalName="LegacyData" ma:readOnly="false">
      <xsd:simpleType>
        <xsd:restriction base="dms:Note"/>
      </xsd:simpleType>
    </xsd:element>
    <xsd:element name="TPLaunchHelpLink" ma:index="69" nillable="true" ma:displayName="Link to Launch Help Topic" ma:default="" ma:internalName="TPLaunchHelpLink">
      <xsd:simpleType>
        <xsd:restriction base="dms:Text"/>
      </xsd:simpleType>
    </xsd:element>
    <xsd:element name="LocComments" ma:index="70" nillable="true" ma:displayName="Loc Approval Comments" ma:default="" ma:internalName="LocComments" ma:readOnly="false">
      <xsd:simpleType>
        <xsd:restriction base="dms:Note"/>
      </xsd:simpleType>
    </xsd:element>
    <xsd:element name="LocLastLocAttemptVersionLookup" ma:index="71" nillable="true" ma:displayName="Loc Last Loc Attempt Version" ma:default="" ma:list="{7DD1DCEC-E449-43D3-891F-7DC62F62AD21}" ma:internalName="LocLastLocAttemptVersionLookup" ma:readOnly="false" ma:showField="LastLocAttemptVersion" ma:web="4873beb7-5857-4685-be1f-d57550cc96cc">
      <xsd:simpleType>
        <xsd:restriction base="dms:Lookup"/>
      </xsd:simpleType>
    </xsd:element>
    <xsd:element name="LocLastLocAttemptVersionTypeLookup" ma:index="72" nillable="true" ma:displayName="Loc Last Loc Attempt Version Type" ma:default="" ma:list="{7DD1DCEC-E449-43D3-891F-7DC62F62AD21}" ma:internalName="LocLastLocAttemptVersionTypeLookup" ma:readOnly="true" ma:showField="LastLocAttemptVersionType" ma:web="4873beb7-5857-4685-be1f-d57550cc96cc">
      <xsd:simpleType>
        <xsd:restriction base="dms:Lookup"/>
      </xsd:simpleType>
    </xsd:element>
    <xsd:element name="LocManualTestRequired" ma:index="73" nillable="true" ma:displayName="Loc Manual Test Required" ma:default="" ma:internalName="LocManualTestRequired" ma:readOnly="false">
      <xsd:simpleType>
        <xsd:restriction base="dms:Boolean"/>
      </xsd:simpleType>
    </xsd:element>
    <xsd:element name="LocMarketGroupTiers2" ma:index="74" nillable="true" ma:displayName="Loc Market Group Tiers" ma:internalName="LocMarketGroupTiers2" ma:readOnly="false">
      <xsd:simpleType>
        <xsd:restriction base="dms:Unknown"/>
      </xsd:simpleType>
    </xsd:element>
    <xsd:element name="LocMarketGroupTiers" ma:index="75" nillable="true" ma:displayName="Loc Market Group Tiers [deprecated]" ma:default="" ma:internalName="LocMarketGroupTiers" ma:readOnly="false">
      <xsd:simpleType>
        <xsd:restriction base="dms:Unknown"/>
      </xsd:simpleType>
    </xsd:element>
    <xsd:element name="LocNewPublishedVersionLookup" ma:index="76" nillable="true" ma:displayName="Loc New Published Version Lookup" ma:default="" ma:list="{7DD1DCEC-E449-43D3-891F-7DC62F62AD21}" ma:internalName="LocNewPublishedVersionLookup" ma:readOnly="true" ma:showField="NewPublishedVersion" ma:web="4873beb7-5857-4685-be1f-d57550cc96cc">
      <xsd:simpleType>
        <xsd:restriction base="dms:Lookup"/>
      </xsd:simpleType>
    </xsd:element>
    <xsd:element name="LocOverallHandbackStatusLookup" ma:index="77" nillable="true" ma:displayName="Loc Overall Handback Status" ma:default="" ma:list="{7DD1DCEC-E449-43D3-891F-7DC62F62AD21}" ma:internalName="LocOverallHandbackStatusLookup" ma:readOnly="true" ma:showField="OverallHandbackStatus" ma:web="4873beb7-5857-4685-be1f-d57550cc96cc">
      <xsd:simpleType>
        <xsd:restriction base="dms:Lookup"/>
      </xsd:simpleType>
    </xsd:element>
    <xsd:element name="LocOverallLocStatusLookup" ma:index="78" nillable="true" ma:displayName="Loc Overall Localize Status" ma:default="" ma:list="{7DD1DCEC-E449-43D3-891F-7DC62F62AD21}" ma:internalName="LocOverallLocStatusLookup" ma:readOnly="true" ma:showField="OverallLocStatus" ma:web="4873beb7-5857-4685-be1f-d57550cc96cc">
      <xsd:simpleType>
        <xsd:restriction base="dms:Lookup"/>
      </xsd:simpleType>
    </xsd:element>
    <xsd:element name="LocOverallPreviewStatusLookup" ma:index="79" nillable="true" ma:displayName="Loc Overall Preview Status" ma:default="" ma:list="{7DD1DCEC-E449-43D3-891F-7DC62F62AD21}" ma:internalName="LocOverallPreviewStatusLookup" ma:readOnly="true" ma:showField="OverallPreviewStatus" ma:web="4873beb7-5857-4685-be1f-d57550cc96cc">
      <xsd:simpleType>
        <xsd:restriction base="dms:Lookup"/>
      </xsd:simpleType>
    </xsd:element>
    <xsd:element name="LocOverallPublishStatusLookup" ma:index="80" nillable="true" ma:displayName="Loc Overall Publish Status" ma:default="" ma:list="{7DD1DCEC-E449-43D3-891F-7DC62F62AD21}" ma:internalName="LocOverallPublishStatusLookup" ma:readOnly="true" ma:showField="OverallPublishStatus" ma:web="4873beb7-5857-4685-be1f-d57550cc96cc">
      <xsd:simpleType>
        <xsd:restriction base="dms:Lookup"/>
      </xsd:simpleType>
    </xsd:element>
    <xsd:element name="IntlLocPriority" ma:index="81" nillable="true" ma:displayName="Loc Priority" ma:default="" ma:internalName="IntlLocPriority" ma:readOnly="false">
      <xsd:simpleType>
        <xsd:restriction base="dms:Unknown"/>
      </xsd:simpleType>
    </xsd:element>
    <xsd:element name="LocProcessedForHandoffsLookup" ma:index="82" nillable="true" ma:displayName="Loc Processed For Handoffs" ma:default="" ma:list="{7DD1DCEC-E449-43D3-891F-7DC62F62AD21}" ma:internalName="LocProcessedForHandoffsLookup" ma:readOnly="true" ma:showField="ProcessedForHandoffs" ma:web="4873beb7-5857-4685-be1f-d57550cc96cc">
      <xsd:simpleType>
        <xsd:restriction base="dms:Lookup"/>
      </xsd:simpleType>
    </xsd:element>
    <xsd:element name="LocProcessedForMarketsLookup" ma:index="83" nillable="true" ma:displayName="Loc Processed For Markets" ma:default="" ma:list="{7DD1DCEC-E449-43D3-891F-7DC62F62AD21}" ma:internalName="LocProcessedForMarketsLookup" ma:readOnly="true" ma:showField="ProcessedForMarkets" ma:web="4873beb7-5857-4685-be1f-d57550cc96cc">
      <xsd:simpleType>
        <xsd:restriction base="dms:Lookup"/>
      </xsd:simpleType>
    </xsd:element>
    <xsd:element name="LocPublishedDependentAssetsLookup" ma:index="84" nillable="true" ma:displayName="Loc Published Dependent Assets" ma:default="" ma:list="{7DD1DCEC-E449-43D3-891F-7DC62F62AD21}" ma:internalName="LocPublishedDependentAssetsLookup" ma:readOnly="true" ma:showField="PublishedDependentAssets" ma:web="4873beb7-5857-4685-be1f-d57550cc96cc">
      <xsd:simpleType>
        <xsd:restriction base="dms:Lookup"/>
      </xsd:simpleType>
    </xsd:element>
    <xsd:element name="LocPublishedLinkedAssetsLookup" ma:index="85" nillable="true" ma:displayName="Loc Published Linked Assets" ma:default="" ma:list="{7DD1DCEC-E449-43D3-891F-7DC62F62AD21}" ma:internalName="LocPublishedLinkedAssetsLookup" ma:readOnly="true" ma:showField="PublishedLinkedAssets" ma:web="4873beb7-5857-4685-be1f-d57550cc96cc">
      <xsd:simpleType>
        <xsd:restriction base="dms:Lookup"/>
      </xsd:simpleType>
    </xsd:element>
    <xsd:element name="LocRecommendedHandoff" ma:index="86" nillable="true" ma:displayName="Loc Recommended Handoff" ma:default="" ma:indexed="true" ma:internalName="LocRecommendedHandoff" ma:readOnly="false">
      <xsd:simpleType>
        <xsd:restriction base="dms:Text"/>
      </xsd:simpleType>
    </xsd:element>
    <xsd:element name="LocalizationTagsTaxHTField0" ma:index="88" nillable="true" ma:taxonomy="true" ma:internalName="LocalizationTagsTaxHTField0" ma:taxonomyFieldName="LocalizationTags" ma:displayName="Localization Tags" ma:readOnly="false" ma:default="" ma:fieldId="{00f02cb3-2c7c-424a-9c61-10e9b6878429}" ma:taxonomyMulti="true" ma:sspId="8f79753a-75d3-41f5-8ca3-40b843941b4f" ma:termSetId="5b7703a5-8e8b-4b58-8b31-1cea35331da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achineTranslated" ma:index="89" nillable="true" ma:displayName="Machine Translated" ma:default="" ma:internalName="MachineTranslated" ma:readOnly="false">
      <xsd:simpleType>
        <xsd:restriction base="dms:Boolean"/>
      </xsd:simpleType>
    </xsd:element>
    <xsd:element name="Manager" ma:index="90" nillable="true" ma:displayName="Manager" ma:hidden="true" ma:internalName="Manager" ma:readOnly="false">
      <xsd:simpleType>
        <xsd:restriction base="dms:Text"/>
      </xsd:simpleType>
    </xsd:element>
    <xsd:element name="Markets" ma:index="91" nillable="true" ma:displayName="Markets" ma:default="" ma:description="Leave blank to show in all markets" ma:list="{2FBD1B11-2ACE-4FDC-B5A3-635D4ADF6F1B}" ma:internalName="Markets" ma:readOnly="false" ma:showField="MarketName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lestone" ma:index="92" nillable="true" ma:displayName="Milestone" ma:default="" ma:internalName="Milestone" ma:readOnly="false">
      <xsd:simpleType>
        <xsd:restriction base="dms:Unknown"/>
      </xsd:simpleType>
    </xsd:element>
    <xsd:element name="TPNamespace" ma:index="95" nillable="true" ma:displayName="Namespace" ma:default="" ma:internalName="TPNamespace">
      <xsd:simpleType>
        <xsd:restriction base="dms:Text"/>
      </xsd:simpleType>
    </xsd:element>
    <xsd:element name="NumericId" ma:index="96" nillable="true" ma:displayName="Numeric ID" ma:default="" ma:indexed="true" ma:internalName="NumericId" ma:readOnly="false">
      <xsd:simpleType>
        <xsd:restriction base="dms:Number"/>
      </xsd:simpleType>
    </xsd:element>
    <xsd:element name="NumOfRatingsLookup" ma:index="97" nillable="true" ma:displayName="NumOfRatings" ma:default="" ma:list="{9E343742-310B-4684-A24C-1D137CB4B230}" ma:internalName="NumOfRatingsLookup" ma:readOnly="true" ma:showField="NumOfRatings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OCacheId" ma:index="98" nillable="true" ma:displayName="OOCacheId" ma:internalName="OOCacheId" ma:readOnly="false">
      <xsd:simpleType>
        <xsd:restriction base="dms:Text"/>
      </xsd:simpleType>
    </xsd:element>
    <xsd:element name="OpenTemplate" ma:index="99" nillable="true" ma:displayName="Open Template" ma:default="true" ma:internalName="OpenTemplate">
      <xsd:simpleType>
        <xsd:restriction base="dms:Boolean"/>
      </xsd:simpleType>
    </xsd:element>
    <xsd:element name="OriginAsset" ma:index="100" nillable="true" ma:displayName="Origin Asset" ma:default="" ma:internalName="OriginAsset" ma:readOnly="false">
      <xsd:simpleType>
        <xsd:restriction base="dms:Text"/>
      </xsd:simpleType>
    </xsd:element>
    <xsd:element name="OriginalRelease" ma:index="101" nillable="true" ma:displayName="Original Release" ma:default="15" ma:internalName="OriginalRelease" ma:readOnly="false">
      <xsd:simpleType>
        <xsd:restriction base="dms:Choice">
          <xsd:enumeration value="14"/>
          <xsd:enumeration value="15"/>
          <xsd:enumeration value="16"/>
        </xsd:restriction>
      </xsd:simpleType>
    </xsd:element>
    <xsd:element name="OriginalSourceMarket" ma:index="102" nillable="true" ma:displayName="Original Source Market Group" ma:default="" ma:internalName="OriginalSourceMarket" ma:readOnly="false">
      <xsd:simpleType>
        <xsd:restriction base="dms:Text"/>
      </xsd:simpleType>
    </xsd:element>
    <xsd:element name="OutputCachingOn" ma:index="103" nillable="true" ma:displayName="Output Caching" ma:default="true" ma:hidden="true" ma:internalName="OutputCachingOn" ma:readOnly="false">
      <xsd:simpleType>
        <xsd:restriction base="dms:Boolean"/>
      </xsd:simpleType>
    </xsd:element>
    <xsd:element name="ParentAssetId" ma:index="104" nillable="true" ma:displayName="Parent Asset Id" ma:default="" ma:internalName="ParentAssetId" ma:readOnly="false">
      <xsd:simpleType>
        <xsd:restriction base="dms:Text"/>
      </xsd:simpleType>
    </xsd:element>
    <xsd:element name="PlannedPubDate" ma:index="105" nillable="true" ma:displayName="Planned Publish Date" ma:default="" ma:indexed="true" ma:internalName="PlannedPubDate" ma:readOnly="false">
      <xsd:simpleType>
        <xsd:restriction base="dms:DateTime"/>
      </xsd:simpleType>
    </xsd:element>
    <xsd:element name="PolicheckWords" ma:index="106" nillable="true" ma:displayName="Policheck Words" ma:default="" ma:internalName="PolicheckWords" ma:readOnly="false">
      <xsd:simpleType>
        <xsd:restriction base="dms:Text"/>
      </xsd:simpleType>
    </xsd:element>
    <xsd:element name="BusinessGroup" ma:index="107" nillable="true" ma:displayName="Product Division Owner" ma:default="" ma:internalName="BusinessGroup" ma:readOnly="false">
      <xsd:simpleType>
        <xsd:restriction base="dms:Unknown"/>
      </xsd:simpleType>
    </xsd:element>
    <xsd:element name="UAProjectedTotalWords" ma:index="108" nillable="true" ma:displayName="Projected Word Count" ma:default="" ma:internalName="UAProjectedTotalWords" ma:readOnly="false">
      <xsd:simpleType>
        <xsd:restriction base="dms:Unknown"/>
      </xsd:simpleType>
    </xsd:element>
    <xsd:element name="Provider" ma:index="109" nillable="true" ma:displayName="Provider" ma:default="" ma:internalName="Provider" ma:readOnly="false">
      <xsd:simpleType>
        <xsd:restriction base="dms:Unknown"/>
      </xsd:simpleType>
    </xsd:element>
    <xsd:element name="Providers" ma:index="110" nillable="true" ma:displayName="Providers" ma:default="" ma:internalName="Providers" ma:readOnly="false">
      <xsd:simpleType>
        <xsd:restriction base="dms:Unknown"/>
      </xsd:simpleType>
    </xsd:element>
    <xsd:element name="PublishStatusLookup" ma:index="111" nillable="true" ma:displayName="Publish Status" ma:default="" ma:list="{9E343742-310B-4684-A24C-1D137CB4B230}" ma:internalName="PublishStatusLookup" ma:readOnly="false" ma:showField="PublishStatus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ublishTargets" ma:index="112" nillable="true" ma:displayName="Publish Target" ma:default="OfficeOnlineVNext" ma:internalName="PublishTargets" ma:readOnly="false">
      <xsd:simpleType>
        <xsd:restriction base="dms:Unknown"/>
      </xsd:simpleType>
    </xsd:element>
    <xsd:element name="RecommendationsModifier" ma:index="113" nillable="true" ma:displayName="Recommendations Modifier" ma:default="" ma:internalName="RecommendationsModifier" ma:readOnly="false">
      <xsd:simpleType>
        <xsd:restriction base="dms:Number"/>
      </xsd:simpleType>
    </xsd:element>
    <xsd:element name="ArtSampleDocs" ma:index="114" nillable="true" ma:displayName="Sample Docs" ma:default="" ma:hidden="true" ma:internalName="ArtSampleDocs" ma:readOnly="false">
      <xsd:simpleType>
        <xsd:restriction base="dms:Text"/>
      </xsd:simpleType>
    </xsd:element>
    <xsd:element name="ScenarioTagsTaxHTField0" ma:index="116" nillable="true" ma:taxonomy="true" ma:internalName="ScenarioTagsTaxHTField0" ma:taxonomyFieldName="ScenarioTags" ma:displayName="Scenarios" ma:readOnly="false" ma:default="" ma:fieldId="{93aef74d-6c78-4815-8310-51477dceeccc}" ma:taxonomyMulti="true" ma:sspId="8f79753a-75d3-41f5-8ca3-40b843941b4f" ma:termSetId="4b7d5f16-e2f2-4fc0-bab3-6e8b931e57d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owIn" ma:index="118" nillable="true" ma:displayName="Show In" ma:default="Show everywhere" ma:internalName="ShowIn" ma:readOnly="false">
      <xsd:simpleType>
        <xsd:restriction base="dms:Choice">
          <xsd:enumeration value="Hide on web"/>
          <xsd:enumeration value="On Web no search"/>
          <xsd:enumeration value="Show everywhere"/>
          <xsd:enumeration value="Special use only"/>
        </xsd:restriction>
      </xsd:simpleType>
    </xsd:element>
    <xsd:element name="SourceTitle" ma:index="119" nillable="true" ma:displayName="Source Title" ma:default="" ma:indexed="true" ma:internalName="SourceTitle" ma:readOnly="false">
      <xsd:simpleType>
        <xsd:restriction base="dms:Text"/>
      </xsd:simpleType>
    </xsd:element>
    <xsd:element name="CSXSubmissionDate" ma:index="120" nillable="true" ma:displayName="Submission Date" ma:default="" ma:internalName="CSXSubmissionDate" ma:readOnly="false">
      <xsd:simpleType>
        <xsd:restriction base="dms:DateTime"/>
      </xsd:simpleType>
    </xsd:element>
    <xsd:element name="SubmitterId" ma:index="121" nillable="true" ma:displayName="Submitter ID" ma:default="" ma:internalName="SubmitterId" ma:readOnly="false">
      <xsd:simpleType>
        <xsd:restriction base="dms:Text"/>
      </xsd:simpleType>
    </xsd:element>
    <xsd:element name="TaxCatchAll" ma:index="122" nillable="true" ma:displayName="Taxonomy Catch All Column" ma:hidden="true" ma:list="{530f955b-6704-4601-bd83-f81d87f1e440}" ma:internalName="TaxCatchAll" ma:showField="CatchAllData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3" nillable="true" ma:displayName="Taxonomy Catch All Column1" ma:hidden="true" ma:list="{530f955b-6704-4601-bd83-f81d87f1e440}" ma:internalName="TaxCatchAllLabel" ma:readOnly="true" ma:showField="CatchAllDataLabel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emplateStatus" ma:index="124" nillable="true" ma:displayName="Template Status" ma:default="" ma:internalName="TemplateStatus">
      <xsd:simpleType>
        <xsd:restriction base="dms:Unknown"/>
      </xsd:simpleType>
    </xsd:element>
    <xsd:element name="TemplateTemplateType" ma:index="125" nillable="true" ma:displayName="Template Type" ma:default="" ma:internalName="TemplateTemplateType">
      <xsd:simpleType>
        <xsd:restriction base="dms:Unknown"/>
      </xsd:simpleType>
    </xsd:element>
    <xsd:element name="ThumbnailAssetId" ma:index="126" nillable="true" ma:displayName="Thumbnail Image Asset" ma:default="" ma:internalName="ThumbnailAssetId" ma:readOnly="false">
      <xsd:simpleType>
        <xsd:restriction base="dms:Text"/>
      </xsd:simpleType>
    </xsd:element>
    <xsd:element name="TimesCloned" ma:index="127" nillable="true" ma:displayName="Times Cloned" ma:default="" ma:internalName="TimesCloned" ma:readOnly="false">
      <xsd:simpleType>
        <xsd:restriction base="dms:Number"/>
      </xsd:simpleType>
    </xsd:element>
    <xsd:element name="TrustLevel" ma:index="129" nillable="true" ma:displayName="Trust Level" ma:default="1 Microsoft Managed Content" ma:internalName="TrustLevel" ma:readOnly="false">
      <xsd:simpleType>
        <xsd:restriction base="dms:Unknown"/>
      </xsd:simpleType>
    </xsd:element>
    <xsd:element name="UALocComments" ma:index="130" nillable="true" ma:displayName="UA Loc Comments" ma:default="" ma:internalName="UALocComments" ma:readOnly="false">
      <xsd:simpleType>
        <xsd:restriction base="dms:Note"/>
      </xsd:simpleType>
    </xsd:element>
    <xsd:element name="UALocRecommendation" ma:index="131" nillable="true" ma:displayName="UA Loc Recommendation" ma:default="Localize" ma:internalName="UALocRecommendation" ma:readOnly="false">
      <xsd:simpleType>
        <xsd:restriction base="dms:Choice">
          <xsd:enumeration value="Localize"/>
          <xsd:enumeration value="Never Localize"/>
          <xsd:enumeration value="Priority Localize"/>
        </xsd:restriction>
      </xsd:simpleType>
    </xsd:element>
    <xsd:element name="UANotes" ma:index="132" nillable="true" ma:displayName="UA Notes" ma:default="" ma:internalName="UANotes" ma:readOnly="false">
      <xsd:simpleType>
        <xsd:restriction base="dms:Note"/>
      </xsd:simpleType>
    </xsd:element>
    <xsd:element name="TPAppVersion" ma:index="133" nillable="true" ma:displayName="Version" ma:default="" ma:internalName="TPAppVersion">
      <xsd:simpleType>
        <xsd:restriction base="dms:Text"/>
      </xsd:simpleType>
    </xsd:element>
    <xsd:element name="VoteCount" ma:index="134" nillable="true" ma:displayName="Vote Count" ma:default="" ma:internalName="VoteCount" ma:readOnly="fals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/>
        <xsd:element ref="dc:title" minOccurs="0" maxOccurs="1" ma:index="128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ADDC21E5-C958-46C1-AB08-3945EA585C2B}">
  <ds:schemaRefs>
    <ds:schemaRef ds:uri="http://schemas.microsoft.com/office/2006/metadata/properties"/>
    <ds:schemaRef ds:uri="http://schemas.microsoft.com/office/infopath/2007/PartnerControls"/>
    <ds:schemaRef ds:uri="4873beb7-5857-4685-be1f-d57550cc96cc"/>
  </ds:schemaRefs>
</ds:datastoreItem>
</file>

<file path=customXml/itemProps2.xml><?xml version="1.0" encoding="utf-8"?>
<ds:datastoreItem xmlns:ds="http://schemas.openxmlformats.org/officeDocument/2006/customXml" ds:itemID="{B6B5085E-29EF-4726-9F52-6AF585A4DE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73beb7-5857-4685-be1f-d57550cc96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F6AEBD0-AE31-4609-858E-CDCC76A3C02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Expense</vt:lpstr>
      <vt:lpstr>Income</vt:lpstr>
      <vt:lpstr>Profit - Loss Summary</vt:lpstr>
      <vt:lpstr>Actuals</vt:lpstr>
      <vt:lpstr>Actuals (2)</vt:lpstr>
      <vt:lpstr>Expense!Print_Area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Event budget</dc:title>
  <dc:creator>Anson, Morgan (SFO-MEW)</dc:creator>
  <cp:lastModifiedBy>Kris Pool</cp:lastModifiedBy>
  <cp:lastPrinted>2008-11-17T23:26:21Z</cp:lastPrinted>
  <dcterms:created xsi:type="dcterms:W3CDTF">2001-08-23T16:41:36Z</dcterms:created>
  <dcterms:modified xsi:type="dcterms:W3CDTF">2023-05-17T00:31:19Z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TC060784121033</vt:lpwstr>
  </property>
  <property fmtid="{D5CDD505-2E9C-101B-9397-08002B2CF9AE}" pid="3" name="ContentTypeId">
    <vt:lpwstr>0x0101006EDDDB5EE6D98C44930B742096920B300400F5B6D36B3EF94B4E9A635CDF2A18F5B8</vt:lpwstr>
  </property>
  <property fmtid="{D5CDD505-2E9C-101B-9397-08002B2CF9AE}" pid="4" name="ImageGenCounter">
    <vt:lpwstr>0</vt:lpwstr>
  </property>
  <property fmtid="{D5CDD505-2E9C-101B-9397-08002B2CF9AE}" pid="5" name="ViolationReportStatus">
    <vt:lpwstr>None</vt:lpwstr>
  </property>
  <property fmtid="{D5CDD505-2E9C-101B-9397-08002B2CF9AE}" pid="6" name="ImageGenStatus">
    <vt:lpwstr>0</vt:lpwstr>
  </property>
  <property fmtid="{D5CDD505-2E9C-101B-9397-08002B2CF9AE}" pid="7" name="PolicheckStatus">
    <vt:lpwstr>0</vt:lpwstr>
  </property>
  <property fmtid="{D5CDD505-2E9C-101B-9397-08002B2CF9AE}" pid="8" name="Applications">
    <vt:lpwstr>79;#tpl120;#23;#zxl120;#405;#zxl140</vt:lpwstr>
  </property>
  <property fmtid="{D5CDD505-2E9C-101B-9397-08002B2CF9AE}" pid="9" name="PolicheckCounter">
    <vt:lpwstr>0</vt:lpwstr>
  </property>
  <property fmtid="{D5CDD505-2E9C-101B-9397-08002B2CF9AE}" pid="10" name="APTrustLevel">
    <vt:r8>1</vt:r8>
  </property>
</Properties>
</file>